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EURO" sheetId="1" r:id="rId1"/>
    <sheet name="Tabelle1" sheetId="2" state="hidden" r:id="rId2"/>
  </sheets>
  <definedNames>
    <definedName name="_xlnm.Print_Area" localSheetId="0">'EURO'!$A$1:$L$20</definedName>
  </definedNames>
  <calcPr fullCalcOnLoad="1"/>
</workbook>
</file>

<file path=xl/sharedStrings.xml><?xml version="1.0" encoding="utf-8"?>
<sst xmlns="http://schemas.openxmlformats.org/spreadsheetml/2006/main" count="55" uniqueCount="29">
  <si>
    <t>Normalstufe</t>
  </si>
  <si>
    <t>Schwierigkeitsstufe</t>
  </si>
  <si>
    <t>von</t>
  </si>
  <si>
    <t>bis</t>
  </si>
  <si>
    <t>unten</t>
  </si>
  <si>
    <t>mittel</t>
  </si>
  <si>
    <t>oben</t>
  </si>
  <si>
    <t>verschoben</t>
  </si>
  <si>
    <t>Verkehrswert</t>
  </si>
  <si>
    <t>Differenz</t>
  </si>
  <si>
    <t>Diff</t>
  </si>
  <si>
    <t>Verhältnis</t>
  </si>
  <si>
    <t>Normalstufe unterer Preisrahmen</t>
  </si>
  <si>
    <t>Normalstufe mittlerer Preisrahmen</t>
  </si>
  <si>
    <t>Normalstufe oberer Preisrahmen</t>
  </si>
  <si>
    <t>Schwierigk. unterer Preisrahmen</t>
  </si>
  <si>
    <t>Schwierigk. mittlerer Preisrahmen</t>
  </si>
  <si>
    <t>Schwierigk. oberer Preisrahmen</t>
  </si>
  <si>
    <t>Kurzgutachten</t>
  </si>
  <si>
    <t>in EURO</t>
  </si>
  <si>
    <t>Honorarberechnung</t>
  </si>
  <si>
    <t>Eingabe Verkehrswert:</t>
  </si>
  <si>
    <t>Erhöhungen oder Minderungen des Honorars aufgrund des Leistungsbildes sind nicht eingearbeitet.</t>
  </si>
  <si>
    <t>Für die Richtigkeit der Honorarrechnung wird keine Gewähr übernommen.</t>
  </si>
  <si>
    <t>Honorarberechnung nach Honorartafel zu § 34 Abs. 1 HOAI</t>
  </si>
  <si>
    <t>Das Honorar für Verkehrswerte über 25.564.594,- € wird frei vereinbart.</t>
  </si>
  <si>
    <t>HOAI Honorar *</t>
  </si>
  <si>
    <t>* Die angegebenen Preise sind Netto-Werte</t>
  </si>
  <si>
    <t>© 2007 Simon &amp; Reinhold, Partner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</si>
</sst>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#,##0.000000000000000000000000000000"/>
    <numFmt numFmtId="174" formatCode="#,##0.00000000000000000000000000000"/>
    <numFmt numFmtId="175" formatCode="#,##0.0000000000000000000000000000"/>
    <numFmt numFmtId="176" formatCode="#,##0.000000000000000000000000000"/>
    <numFmt numFmtId="177" formatCode="#,##0.00000000000000000000000000"/>
    <numFmt numFmtId="178" formatCode="#,##0.0000000000000000000000000"/>
    <numFmt numFmtId="179" formatCode="#,##0.000000000000000000000000"/>
    <numFmt numFmtId="180" formatCode="#,##0.0000000000000000000000000000000"/>
    <numFmt numFmtId="181" formatCode="#,##0.00000000000000000000000000000000"/>
    <numFmt numFmtId="182" formatCode="#,##0.000000000000000000000000000000000"/>
    <numFmt numFmtId="183" formatCode="#,##0.0000000000000000000000000000000000"/>
    <numFmt numFmtId="184" formatCode="#,##0.00000000000000000000000000000000000"/>
    <numFmt numFmtId="185" formatCode="#,##0.000000000000000000000000000000000000"/>
    <numFmt numFmtId="186" formatCode="#,##0.0000000000000000000000000000000000000"/>
    <numFmt numFmtId="187" formatCode="#,##0.00000000000000000000000000000000000000"/>
    <numFmt numFmtId="188" formatCode="#,##0.000000000000000000000000000000000000000"/>
    <numFmt numFmtId="189" formatCode="#,##0.0000000000000000000000000000000000000000"/>
    <numFmt numFmtId="190" formatCode="#,##0.00000000000000000000000000000000000000000"/>
    <numFmt numFmtId="191" formatCode="#,##0.000000000000000000000000000000000000000000"/>
    <numFmt numFmtId="192" formatCode="#,##0.0000000000000000000000000000000000000000000"/>
    <numFmt numFmtId="193" formatCode="#,##0.00000000000000000000000"/>
    <numFmt numFmtId="194" formatCode="#,##0.0000000000000000000000"/>
    <numFmt numFmtId="195" formatCode="#,##0.000000000000000000000"/>
    <numFmt numFmtId="196" formatCode="#,##0.00000000000000000000"/>
    <numFmt numFmtId="197" formatCode="#,##0.0000000000000000000"/>
    <numFmt numFmtId="198" formatCode="#,##0.000000000000000000"/>
    <numFmt numFmtId="199" formatCode="#,##0.00000000000000000"/>
    <numFmt numFmtId="200" formatCode="#,##0.0000000000000000"/>
    <numFmt numFmtId="201" formatCode="#,##0.000000000000000"/>
    <numFmt numFmtId="202" formatCode="#,##0.00000000000000"/>
    <numFmt numFmtId="203" formatCode="#,##0.0000000000000"/>
    <numFmt numFmtId="204" formatCode="#,##0.000000000000"/>
    <numFmt numFmtId="205" formatCode="#,##0.00000000000"/>
    <numFmt numFmtId="206" formatCode="#,##0.0000000000"/>
    <numFmt numFmtId="207" formatCode="#,##0.000000000"/>
    <numFmt numFmtId="208" formatCode="#,##0.00000000"/>
    <numFmt numFmtId="209" formatCode="#,##0.0000000"/>
    <numFmt numFmtId="210" formatCode="#,##0.000000"/>
    <numFmt numFmtId="211" formatCode="#,##0.00000"/>
    <numFmt numFmtId="212" formatCode="#,##0.0000"/>
    <numFmt numFmtId="213" formatCode="#,##0.000"/>
    <numFmt numFmtId="214" formatCode="#,##0\ [$€-1]"/>
  </numFmts>
  <fonts count="39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3">
    <xf numFmtId="0" fontId="0" fillId="0" borderId="0" xfId="0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214" fontId="3" fillId="33" borderId="0" xfId="0" applyNumberFormat="1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/>
    </xf>
    <xf numFmtId="214" fontId="3" fillId="34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9" fontId="0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33" borderId="18" xfId="0" applyFont="1" applyFill="1" applyBorder="1" applyAlignment="1">
      <alignment/>
    </xf>
    <xf numFmtId="214" fontId="0" fillId="0" borderId="19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214" fontId="0" fillId="0" borderId="21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214" fontId="0" fillId="0" borderId="23" xfId="0" applyNumberFormat="1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214" fontId="0" fillId="0" borderId="25" xfId="0" applyNumberFormat="1" applyFont="1" applyFill="1" applyBorder="1" applyAlignment="1">
      <alignment horizontal="center"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3" xfId="0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33" borderId="0" xfId="0" applyNumberFormat="1" applyFont="1" applyFill="1" applyAlignment="1">
      <alignment/>
    </xf>
    <xf numFmtId="3" fontId="1" fillId="35" borderId="0" xfId="0" applyNumberFormat="1" applyFont="1" applyFill="1" applyAlignment="1">
      <alignment/>
    </xf>
    <xf numFmtId="3" fontId="1" fillId="0" borderId="3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0" fillId="0" borderId="13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showGridLines="0" tabSelected="1" zoomScalePageLayoutView="0" workbookViewId="0" topLeftCell="A1">
      <selection activeCell="C7" sqref="C7"/>
    </sheetView>
  </sheetViews>
  <sheetFormatPr defaultColWidth="11.421875" defaultRowHeight="12.75"/>
  <cols>
    <col min="1" max="1" width="12.140625" style="11" customWidth="1"/>
    <col min="2" max="2" width="24.8515625" style="11" customWidth="1"/>
    <col min="3" max="3" width="39.421875" style="11" customWidth="1"/>
    <col min="4" max="4" width="18.140625" style="15" customWidth="1"/>
    <col min="5" max="5" width="11.421875" style="15" hidden="1" customWidth="1"/>
    <col min="6" max="7" width="11.7109375" style="14" hidden="1" customWidth="1"/>
    <col min="8" max="9" width="12.7109375" style="15" hidden="1" customWidth="1"/>
    <col min="10" max="10" width="10.7109375" style="15" hidden="1" customWidth="1"/>
    <col min="11" max="11" width="11.8515625" style="15" hidden="1" customWidth="1"/>
    <col min="12" max="12" width="3.57421875" style="15" customWidth="1"/>
    <col min="13" max="15" width="11.57421875" style="15" customWidth="1"/>
    <col min="16" max="16384" width="11.421875" style="11" customWidth="1"/>
  </cols>
  <sheetData>
    <row r="1" spans="1:5" ht="12.75">
      <c r="A1" s="6" t="s">
        <v>20</v>
      </c>
      <c r="C1" s="12"/>
      <c r="D1" s="13"/>
      <c r="E1" s="13"/>
    </row>
    <row r="2" spans="1:5" ht="12.75">
      <c r="A2" s="12"/>
      <c r="C2" s="12"/>
      <c r="D2" s="13"/>
      <c r="E2" s="13"/>
    </row>
    <row r="3" spans="1:5" ht="12.75">
      <c r="A3" s="12" t="s">
        <v>24</v>
      </c>
      <c r="C3" s="12"/>
      <c r="D3" s="13"/>
      <c r="E3" s="13"/>
    </row>
    <row r="4" spans="2:5" ht="12.75">
      <c r="B4" s="12"/>
      <c r="C4" s="12"/>
      <c r="D4" s="13"/>
      <c r="E4" s="13"/>
    </row>
    <row r="5" spans="1:12" ht="13.5" thickBot="1">
      <c r="A5" s="16"/>
      <c r="B5" s="17"/>
      <c r="C5" s="17"/>
      <c r="D5" s="17"/>
      <c r="E5" s="17"/>
      <c r="F5" s="18"/>
      <c r="G5" s="18" t="s">
        <v>11</v>
      </c>
      <c r="H5" s="17" t="s">
        <v>9</v>
      </c>
      <c r="I5" s="17" t="s">
        <v>2</v>
      </c>
      <c r="J5" s="17" t="s">
        <v>3</v>
      </c>
      <c r="K5" s="17" t="s">
        <v>10</v>
      </c>
      <c r="L5" s="19"/>
    </row>
    <row r="6" spans="1:12" ht="14.25" thickBot="1" thickTop="1">
      <c r="A6" s="20"/>
      <c r="B6" s="9" t="s">
        <v>21</v>
      </c>
      <c r="C6" s="10">
        <v>300000</v>
      </c>
      <c r="D6" s="21"/>
      <c r="E6" s="22" t="s">
        <v>18</v>
      </c>
      <c r="F6" s="23"/>
      <c r="G6" s="24">
        <f>H6/K6</f>
        <v>0</v>
      </c>
      <c r="H6" s="23">
        <f>C6-I6</f>
        <v>0</v>
      </c>
      <c r="I6" s="23">
        <f>VLOOKUP($C$6,$C$30:$Q$66,15)</f>
        <v>300000</v>
      </c>
      <c r="J6" s="23">
        <f>VLOOKUP($C$6,$C$30:$P$66,14)</f>
        <v>350000</v>
      </c>
      <c r="K6" s="23">
        <f>J6-I6</f>
        <v>50000</v>
      </c>
      <c r="L6" s="25"/>
    </row>
    <row r="7" spans="1:12" ht="13.5" thickTop="1">
      <c r="A7" s="20"/>
      <c r="B7" s="7"/>
      <c r="C7" s="8"/>
      <c r="D7" s="21"/>
      <c r="E7" s="22"/>
      <c r="F7" s="23"/>
      <c r="G7" s="24"/>
      <c r="H7" s="23"/>
      <c r="I7" s="23"/>
      <c r="J7" s="23"/>
      <c r="K7" s="23"/>
      <c r="L7" s="25"/>
    </row>
    <row r="8" spans="1:12" s="32" customFormat="1" ht="13.5" thickBot="1">
      <c r="A8" s="26"/>
      <c r="B8" s="27"/>
      <c r="C8" s="27"/>
      <c r="D8" s="28" t="s">
        <v>26</v>
      </c>
      <c r="E8" s="29">
        <v>0.8</v>
      </c>
      <c r="F8" s="30" t="s">
        <v>2</v>
      </c>
      <c r="G8" s="30" t="s">
        <v>3</v>
      </c>
      <c r="H8" s="27" t="s">
        <v>9</v>
      </c>
      <c r="I8" s="27"/>
      <c r="J8" s="27"/>
      <c r="K8" s="27"/>
      <c r="L8" s="31"/>
    </row>
    <row r="9" spans="1:12" ht="12.75">
      <c r="A9" s="20"/>
      <c r="B9" s="22"/>
      <c r="C9" s="33" t="s">
        <v>12</v>
      </c>
      <c r="D9" s="34">
        <f aca="true" t="shared" si="0" ref="D9:D14">IF($C$6&lt;25564594,F9+I9,"frei vereinbar")</f>
        <v>1071</v>
      </c>
      <c r="E9" s="23">
        <f aca="true" t="shared" si="1" ref="E9:E14">D9*0.8</f>
        <v>856.8000000000001</v>
      </c>
      <c r="F9" s="23">
        <f>VLOOKUP($C$6,$C$30:$O$66,2)</f>
        <v>1071</v>
      </c>
      <c r="G9" s="23">
        <f>VLOOKUP($C$6,$C$30:$O$66,3)</f>
        <v>1149</v>
      </c>
      <c r="H9" s="23">
        <f aca="true" t="shared" si="2" ref="H9:H14">G9-F9</f>
        <v>78</v>
      </c>
      <c r="I9" s="22">
        <f aca="true" t="shared" si="3" ref="I9:I14">ROUND(H9*G$6,0)</f>
        <v>0</v>
      </c>
      <c r="J9" s="22"/>
      <c r="K9" s="22"/>
      <c r="L9" s="25"/>
    </row>
    <row r="10" spans="1:12" ht="12.75">
      <c r="A10" s="20"/>
      <c r="B10" s="22"/>
      <c r="C10" s="35" t="s">
        <v>13</v>
      </c>
      <c r="D10" s="36">
        <f t="shared" si="0"/>
        <v>1188</v>
      </c>
      <c r="E10" s="23">
        <f t="shared" si="1"/>
        <v>950.4000000000001</v>
      </c>
      <c r="F10" s="23">
        <f>VLOOKUP($C$6,$C$30:$O$66,4)</f>
        <v>1188</v>
      </c>
      <c r="G10" s="23">
        <f>VLOOKUP($C$6,$C$30:$O$66,5)</f>
        <v>1273</v>
      </c>
      <c r="H10" s="23">
        <f t="shared" si="2"/>
        <v>85</v>
      </c>
      <c r="I10" s="22">
        <f t="shared" si="3"/>
        <v>0</v>
      </c>
      <c r="J10" s="22"/>
      <c r="K10" s="22"/>
      <c r="L10" s="25"/>
    </row>
    <row r="11" spans="1:12" ht="13.5" thickBot="1">
      <c r="A11" s="20"/>
      <c r="B11" s="22"/>
      <c r="C11" s="37" t="s">
        <v>14</v>
      </c>
      <c r="D11" s="38">
        <f t="shared" si="0"/>
        <v>1304</v>
      </c>
      <c r="E11" s="23">
        <f t="shared" si="1"/>
        <v>1043.2</v>
      </c>
      <c r="F11" s="23">
        <f>VLOOKUP($C$6,$C$30:$O$66,6)</f>
        <v>1304</v>
      </c>
      <c r="G11" s="23">
        <f>VLOOKUP($C$6,$C$30:$O$66,7)</f>
        <v>1397</v>
      </c>
      <c r="H11" s="23">
        <f t="shared" si="2"/>
        <v>93</v>
      </c>
      <c r="I11" s="22">
        <f t="shared" si="3"/>
        <v>0</v>
      </c>
      <c r="J11" s="22"/>
      <c r="K11" s="22"/>
      <c r="L11" s="25"/>
    </row>
    <row r="12" spans="1:12" ht="12.75">
      <c r="A12" s="20"/>
      <c r="B12" s="22"/>
      <c r="C12" s="39" t="s">
        <v>15</v>
      </c>
      <c r="D12" s="40">
        <f t="shared" si="0"/>
        <v>1264</v>
      </c>
      <c r="E12" s="23">
        <f t="shared" si="1"/>
        <v>1011.2</v>
      </c>
      <c r="F12" s="23">
        <f>VLOOKUP($C$6,$C$30:$O$66,8)</f>
        <v>1264</v>
      </c>
      <c r="G12" s="23">
        <f>VLOOKUP($C$6,$C$30:$O$66,9)</f>
        <v>1356</v>
      </c>
      <c r="H12" s="23">
        <f t="shared" si="2"/>
        <v>92</v>
      </c>
      <c r="I12" s="22">
        <f t="shared" si="3"/>
        <v>0</v>
      </c>
      <c r="J12" s="22"/>
      <c r="K12" s="22"/>
      <c r="L12" s="25"/>
    </row>
    <row r="13" spans="1:12" ht="12.75">
      <c r="A13" s="20"/>
      <c r="B13" s="22"/>
      <c r="C13" s="35" t="s">
        <v>16</v>
      </c>
      <c r="D13" s="36">
        <f t="shared" si="0"/>
        <v>1522</v>
      </c>
      <c r="E13" s="23">
        <f t="shared" si="1"/>
        <v>1217.6000000000001</v>
      </c>
      <c r="F13" s="23">
        <f>VLOOKUP($C$6,$C$30:$O$66,10)</f>
        <v>1522</v>
      </c>
      <c r="G13" s="23">
        <f>VLOOKUP($C$6,$C$30:$O$66,11)</f>
        <v>1632</v>
      </c>
      <c r="H13" s="23">
        <f t="shared" si="2"/>
        <v>110</v>
      </c>
      <c r="I13" s="22">
        <f t="shared" si="3"/>
        <v>0</v>
      </c>
      <c r="J13" s="22"/>
      <c r="K13" s="22"/>
      <c r="L13" s="25"/>
    </row>
    <row r="14" spans="1:12" ht="13.5" thickBot="1">
      <c r="A14" s="20"/>
      <c r="B14" s="22"/>
      <c r="C14" s="37" t="s">
        <v>17</v>
      </c>
      <c r="D14" s="38">
        <f t="shared" si="0"/>
        <v>1779</v>
      </c>
      <c r="E14" s="23">
        <f t="shared" si="1"/>
        <v>1423.2</v>
      </c>
      <c r="F14" s="23">
        <f>VLOOKUP($C$6,$C$30:$O$66,12)</f>
        <v>1779</v>
      </c>
      <c r="G14" s="23">
        <f>VLOOKUP($C$6,$C$30:$O$66,13)</f>
        <v>1908</v>
      </c>
      <c r="H14" s="23">
        <f t="shared" si="2"/>
        <v>129</v>
      </c>
      <c r="I14" s="22">
        <f t="shared" si="3"/>
        <v>0</v>
      </c>
      <c r="J14" s="22"/>
      <c r="K14" s="22"/>
      <c r="L14" s="25"/>
    </row>
    <row r="15" spans="1:12" ht="12.75">
      <c r="A15" s="41"/>
      <c r="B15" s="42"/>
      <c r="C15" s="43" t="s">
        <v>27</v>
      </c>
      <c r="D15" s="42"/>
      <c r="E15" s="42"/>
      <c r="F15" s="44"/>
      <c r="G15" s="44"/>
      <c r="H15" s="42"/>
      <c r="I15" s="42"/>
      <c r="J15" s="42"/>
      <c r="K15" s="42"/>
      <c r="L15" s="45"/>
    </row>
    <row r="16" spans="1:15" s="5" customFormat="1" ht="11.25" customHeight="1">
      <c r="A16" s="71" t="s">
        <v>25</v>
      </c>
      <c r="B16" s="72"/>
      <c r="C16" s="72"/>
      <c r="D16" s="72"/>
      <c r="E16" s="3"/>
      <c r="F16" s="4"/>
      <c r="G16" s="4"/>
      <c r="H16" s="3"/>
      <c r="I16" s="3"/>
      <c r="J16" s="3"/>
      <c r="K16" s="3"/>
      <c r="L16" s="3"/>
      <c r="M16" s="3"/>
      <c r="N16" s="3"/>
      <c r="O16" s="3"/>
    </row>
    <row r="17" spans="1:15" s="5" customFormat="1" ht="12.75">
      <c r="A17" s="69" t="s">
        <v>22</v>
      </c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3"/>
      <c r="N17" s="3"/>
      <c r="O17" s="3"/>
    </row>
    <row r="18" spans="1:15" s="5" customFormat="1" ht="12.75">
      <c r="A18" s="69" t="s">
        <v>23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3"/>
      <c r="N18" s="3"/>
      <c r="O18" s="3"/>
    </row>
    <row r="19" spans="3:15" s="5" customFormat="1" ht="11.25">
      <c r="C19" s="3"/>
      <c r="D19" s="3"/>
      <c r="E19" s="3"/>
      <c r="F19" s="4"/>
      <c r="G19" s="4"/>
      <c r="H19" s="3"/>
      <c r="I19" s="3"/>
      <c r="J19" s="3"/>
      <c r="K19" s="3"/>
      <c r="L19" s="3"/>
      <c r="M19" s="3"/>
      <c r="N19" s="3"/>
      <c r="O19" s="3"/>
    </row>
    <row r="20" spans="1:15" s="5" customFormat="1" ht="12.75">
      <c r="A20" s="69" t="s">
        <v>28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3"/>
      <c r="N20" s="3"/>
      <c r="O20" s="3"/>
    </row>
    <row r="21" ht="12.75">
      <c r="C21" s="15"/>
    </row>
    <row r="22" spans="6:7" s="15" customFormat="1" ht="12.75">
      <c r="F22" s="14"/>
      <c r="G22" s="14"/>
    </row>
    <row r="23" spans="6:7" s="15" customFormat="1" ht="12.75" customHeight="1">
      <c r="F23" s="14"/>
      <c r="G23" s="14"/>
    </row>
    <row r="24" spans="6:7" s="15" customFormat="1" ht="12.75" customHeight="1">
      <c r="F24" s="14"/>
      <c r="G24" s="14"/>
    </row>
    <row r="25" spans="2:18" s="15" customFormat="1" ht="12.75" customHeight="1" hidden="1" thickBot="1">
      <c r="B25" s="3"/>
      <c r="C25" s="3"/>
      <c r="D25" s="3"/>
      <c r="E25" s="3"/>
      <c r="F25" s="4"/>
      <c r="G25" s="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18" ht="12.75" customHeight="1" hidden="1">
      <c r="B26" s="5"/>
      <c r="C26" s="46" t="s">
        <v>8</v>
      </c>
      <c r="D26" s="47" t="s">
        <v>0</v>
      </c>
      <c r="E26" s="47"/>
      <c r="F26" s="48" t="s">
        <v>0</v>
      </c>
      <c r="G26" s="49"/>
      <c r="H26" s="47" t="s">
        <v>0</v>
      </c>
      <c r="I26" s="47"/>
      <c r="J26" s="47" t="s">
        <v>1</v>
      </c>
      <c r="K26" s="47"/>
      <c r="L26" s="49" t="s">
        <v>1</v>
      </c>
      <c r="M26" s="49"/>
      <c r="N26" s="47" t="s">
        <v>1</v>
      </c>
      <c r="O26" s="47"/>
      <c r="P26" s="50"/>
      <c r="Q26" s="51"/>
      <c r="R26" s="5"/>
    </row>
    <row r="27" spans="2:18" ht="12.75" customHeight="1" hidden="1">
      <c r="B27" s="5"/>
      <c r="C27" s="52" t="s">
        <v>19</v>
      </c>
      <c r="D27" s="53" t="s">
        <v>4</v>
      </c>
      <c r="E27" s="53" t="s">
        <v>7</v>
      </c>
      <c r="F27" s="54" t="s">
        <v>5</v>
      </c>
      <c r="G27" s="53" t="s">
        <v>7</v>
      </c>
      <c r="H27" s="53" t="s">
        <v>6</v>
      </c>
      <c r="I27" s="53" t="s">
        <v>7</v>
      </c>
      <c r="J27" s="53" t="s">
        <v>4</v>
      </c>
      <c r="K27" s="53" t="s">
        <v>7</v>
      </c>
      <c r="L27" s="55" t="s">
        <v>5</v>
      </c>
      <c r="M27" s="53" t="s">
        <v>7</v>
      </c>
      <c r="N27" s="53" t="s">
        <v>6</v>
      </c>
      <c r="O27" s="53"/>
      <c r="P27" s="56"/>
      <c r="Q27" s="57"/>
      <c r="R27" s="5"/>
    </row>
    <row r="28" spans="2:18" ht="12.75" customHeight="1" hidden="1">
      <c r="B28" s="5"/>
      <c r="C28" s="58"/>
      <c r="D28" s="59">
        <v>2</v>
      </c>
      <c r="E28" s="59">
        <v>3</v>
      </c>
      <c r="F28" s="60">
        <v>4</v>
      </c>
      <c r="G28" s="61">
        <v>5</v>
      </c>
      <c r="H28" s="59">
        <v>6</v>
      </c>
      <c r="I28" s="59">
        <v>7</v>
      </c>
      <c r="J28" s="59">
        <v>8</v>
      </c>
      <c r="K28" s="59">
        <v>9</v>
      </c>
      <c r="L28" s="61">
        <v>10</v>
      </c>
      <c r="M28" s="61">
        <v>11</v>
      </c>
      <c r="N28" s="59">
        <v>12</v>
      </c>
      <c r="O28" s="59">
        <v>13</v>
      </c>
      <c r="P28" s="62">
        <v>14</v>
      </c>
      <c r="Q28" s="63">
        <v>15</v>
      </c>
      <c r="R28" s="5"/>
    </row>
    <row r="29" spans="2:18" ht="12.75" customHeight="1" hidden="1">
      <c r="B29" s="5"/>
      <c r="C29" s="5"/>
      <c r="D29" s="3"/>
      <c r="E29" s="3"/>
      <c r="F29" s="54"/>
      <c r="G29" s="4"/>
      <c r="H29" s="3"/>
      <c r="I29" s="3"/>
      <c r="J29" s="3"/>
      <c r="K29" s="3"/>
      <c r="L29" s="4"/>
      <c r="M29" s="4"/>
      <c r="N29" s="3"/>
      <c r="O29" s="3"/>
      <c r="P29" s="5"/>
      <c r="Q29" s="5"/>
      <c r="R29" s="5"/>
    </row>
    <row r="30" spans="2:18" ht="12.75" customHeight="1" hidden="1">
      <c r="B30" s="5"/>
      <c r="C30" s="64">
        <v>25565</v>
      </c>
      <c r="D30" s="65">
        <v>225</v>
      </c>
      <c r="E30" s="4">
        <f>D31</f>
        <v>323</v>
      </c>
      <c r="F30" s="54">
        <f aca="true" t="shared" si="4" ref="F30:F66">ROUND(($D30+$H30)/2,0)</f>
        <v>258</v>
      </c>
      <c r="G30" s="4">
        <f>F31</f>
        <v>359</v>
      </c>
      <c r="H30" s="65">
        <v>291</v>
      </c>
      <c r="I30" s="4">
        <f>H31</f>
        <v>394</v>
      </c>
      <c r="J30" s="66">
        <v>281</v>
      </c>
      <c r="K30" s="4">
        <f>J31</f>
        <v>384</v>
      </c>
      <c r="L30" s="4">
        <f>ROUND((J30+N30)/2,0)</f>
        <v>358</v>
      </c>
      <c r="M30" s="4">
        <f>L31</f>
        <v>461</v>
      </c>
      <c r="N30" s="66">
        <v>435</v>
      </c>
      <c r="O30" s="4">
        <f>N31</f>
        <v>537</v>
      </c>
      <c r="P30" s="64">
        <v>50000</v>
      </c>
      <c r="Q30" s="64">
        <v>25565</v>
      </c>
      <c r="R30" s="5"/>
    </row>
    <row r="31" spans="2:18" ht="12.75" customHeight="1" hidden="1">
      <c r="B31" s="5"/>
      <c r="C31" s="64">
        <v>50000</v>
      </c>
      <c r="D31" s="65">
        <v>323</v>
      </c>
      <c r="E31" s="4">
        <f>D32</f>
        <v>437</v>
      </c>
      <c r="F31" s="54">
        <f t="shared" si="4"/>
        <v>359</v>
      </c>
      <c r="G31" s="4">
        <f aca="true" t="shared" si="5" ref="G31:G65">F32</f>
        <v>487</v>
      </c>
      <c r="H31" s="65">
        <v>394</v>
      </c>
      <c r="I31" s="4">
        <f aca="true" t="shared" si="6" ref="I31:I65">H32</f>
        <v>537</v>
      </c>
      <c r="J31" s="66">
        <v>384</v>
      </c>
      <c r="K31" s="4">
        <f aca="true" t="shared" si="7" ref="K31:K65">J32</f>
        <v>517</v>
      </c>
      <c r="L31" s="4">
        <f aca="true" t="shared" si="8" ref="L31:L66">ROUND((J31+N31)/2,0)</f>
        <v>461</v>
      </c>
      <c r="M31" s="4">
        <f aca="true" t="shared" si="9" ref="M31:M65">L32</f>
        <v>625</v>
      </c>
      <c r="N31" s="66">
        <v>537</v>
      </c>
      <c r="O31" s="4">
        <f aca="true" t="shared" si="10" ref="O31:O65">N32</f>
        <v>733</v>
      </c>
      <c r="P31" s="64">
        <v>75000</v>
      </c>
      <c r="Q31" s="64">
        <f>P30</f>
        <v>50000</v>
      </c>
      <c r="R31" s="5"/>
    </row>
    <row r="32" spans="2:18" ht="12.75" customHeight="1" hidden="1">
      <c r="B32" s="5"/>
      <c r="C32" s="64">
        <v>75000</v>
      </c>
      <c r="D32" s="65">
        <v>437</v>
      </c>
      <c r="E32" s="4">
        <f aca="true" t="shared" si="11" ref="E32:E65">D33</f>
        <v>543</v>
      </c>
      <c r="F32" s="54">
        <f t="shared" si="4"/>
        <v>487</v>
      </c>
      <c r="G32" s="4">
        <f t="shared" si="5"/>
        <v>604</v>
      </c>
      <c r="H32" s="65">
        <v>537</v>
      </c>
      <c r="I32" s="4">
        <f t="shared" si="6"/>
        <v>664</v>
      </c>
      <c r="J32" s="66">
        <v>517</v>
      </c>
      <c r="K32" s="4">
        <f t="shared" si="7"/>
        <v>643</v>
      </c>
      <c r="L32" s="4">
        <f t="shared" si="8"/>
        <v>625</v>
      </c>
      <c r="M32" s="4">
        <f t="shared" si="9"/>
        <v>777</v>
      </c>
      <c r="N32" s="66">
        <v>733</v>
      </c>
      <c r="O32" s="4">
        <f t="shared" si="10"/>
        <v>910</v>
      </c>
      <c r="P32" s="64">
        <v>100000</v>
      </c>
      <c r="Q32" s="64">
        <f aca="true" t="shared" si="12" ref="Q32:Q66">P31</f>
        <v>75000</v>
      </c>
      <c r="R32" s="5"/>
    </row>
    <row r="33" spans="2:18" ht="12.75" customHeight="1" hidden="1">
      <c r="B33" s="5"/>
      <c r="C33" s="64">
        <v>100000</v>
      </c>
      <c r="D33" s="65">
        <v>543</v>
      </c>
      <c r="E33" s="4">
        <f t="shared" si="11"/>
        <v>639</v>
      </c>
      <c r="F33" s="54">
        <f t="shared" si="4"/>
        <v>604</v>
      </c>
      <c r="G33" s="4">
        <f t="shared" si="5"/>
        <v>710</v>
      </c>
      <c r="H33" s="65">
        <v>664</v>
      </c>
      <c r="I33" s="4">
        <f t="shared" si="6"/>
        <v>780</v>
      </c>
      <c r="J33" s="66">
        <v>643</v>
      </c>
      <c r="K33" s="4">
        <f t="shared" si="7"/>
        <v>755</v>
      </c>
      <c r="L33" s="4">
        <f t="shared" si="8"/>
        <v>777</v>
      </c>
      <c r="M33" s="4">
        <f t="shared" si="9"/>
        <v>909</v>
      </c>
      <c r="N33" s="66">
        <v>910</v>
      </c>
      <c r="O33" s="4">
        <f t="shared" si="10"/>
        <v>1062</v>
      </c>
      <c r="P33" s="64">
        <v>125000</v>
      </c>
      <c r="Q33" s="64">
        <f t="shared" si="12"/>
        <v>100000</v>
      </c>
      <c r="R33" s="5"/>
    </row>
    <row r="34" spans="2:18" ht="12.75" customHeight="1" hidden="1">
      <c r="B34" s="5"/>
      <c r="C34" s="64">
        <v>125000</v>
      </c>
      <c r="D34" s="65">
        <v>639</v>
      </c>
      <c r="E34" s="4">
        <f t="shared" si="11"/>
        <v>725</v>
      </c>
      <c r="F34" s="54">
        <f t="shared" si="4"/>
        <v>710</v>
      </c>
      <c r="G34" s="4">
        <f t="shared" si="5"/>
        <v>803</v>
      </c>
      <c r="H34" s="65">
        <v>780</v>
      </c>
      <c r="I34" s="4">
        <f t="shared" si="6"/>
        <v>881</v>
      </c>
      <c r="J34" s="66">
        <v>755</v>
      </c>
      <c r="K34" s="4">
        <f t="shared" si="7"/>
        <v>856</v>
      </c>
      <c r="L34" s="4">
        <f t="shared" si="8"/>
        <v>909</v>
      </c>
      <c r="M34" s="4">
        <f t="shared" si="9"/>
        <v>1030</v>
      </c>
      <c r="N34" s="66">
        <v>1062</v>
      </c>
      <c r="O34" s="4">
        <f t="shared" si="10"/>
        <v>1203</v>
      </c>
      <c r="P34" s="64">
        <v>150000</v>
      </c>
      <c r="Q34" s="64">
        <f t="shared" si="12"/>
        <v>125000</v>
      </c>
      <c r="R34" s="5"/>
    </row>
    <row r="35" spans="2:18" ht="12.75" customHeight="1" hidden="1">
      <c r="B35" s="5"/>
      <c r="C35" s="64">
        <v>150000</v>
      </c>
      <c r="D35" s="65">
        <v>725</v>
      </c>
      <c r="E35" s="4">
        <f t="shared" si="11"/>
        <v>767</v>
      </c>
      <c r="F35" s="54">
        <f t="shared" si="4"/>
        <v>803</v>
      </c>
      <c r="G35" s="4">
        <f t="shared" si="5"/>
        <v>853</v>
      </c>
      <c r="H35" s="65">
        <v>881</v>
      </c>
      <c r="I35" s="4">
        <f t="shared" si="6"/>
        <v>938</v>
      </c>
      <c r="J35" s="66">
        <v>856</v>
      </c>
      <c r="K35" s="4">
        <f t="shared" si="7"/>
        <v>912</v>
      </c>
      <c r="L35" s="4">
        <f t="shared" si="8"/>
        <v>1030</v>
      </c>
      <c r="M35" s="4">
        <f t="shared" si="9"/>
        <v>1095</v>
      </c>
      <c r="N35" s="66">
        <v>1203</v>
      </c>
      <c r="O35" s="4">
        <f t="shared" si="10"/>
        <v>1278</v>
      </c>
      <c r="P35" s="64">
        <v>175000</v>
      </c>
      <c r="Q35" s="64">
        <f t="shared" si="12"/>
        <v>150000</v>
      </c>
      <c r="R35" s="5"/>
    </row>
    <row r="36" spans="2:18" ht="12.75" customHeight="1" hidden="1">
      <c r="B36" s="5"/>
      <c r="C36" s="64">
        <v>175000</v>
      </c>
      <c r="D36" s="65">
        <v>767</v>
      </c>
      <c r="E36" s="4">
        <f t="shared" si="11"/>
        <v>860</v>
      </c>
      <c r="F36" s="54">
        <f t="shared" si="4"/>
        <v>853</v>
      </c>
      <c r="G36" s="4">
        <f t="shared" si="5"/>
        <v>956</v>
      </c>
      <c r="H36" s="65">
        <v>938</v>
      </c>
      <c r="I36" s="4">
        <f t="shared" si="6"/>
        <v>1051</v>
      </c>
      <c r="J36" s="66">
        <v>912</v>
      </c>
      <c r="K36" s="4">
        <f t="shared" si="7"/>
        <v>1017</v>
      </c>
      <c r="L36" s="4">
        <f t="shared" si="8"/>
        <v>1095</v>
      </c>
      <c r="M36" s="4">
        <f t="shared" si="9"/>
        <v>1225</v>
      </c>
      <c r="N36" s="66">
        <v>1278</v>
      </c>
      <c r="O36" s="4">
        <f t="shared" si="10"/>
        <v>1432</v>
      </c>
      <c r="P36" s="64">
        <v>200000</v>
      </c>
      <c r="Q36" s="64">
        <f t="shared" si="12"/>
        <v>175000</v>
      </c>
      <c r="R36" s="5"/>
    </row>
    <row r="37" spans="2:18" ht="12.75" customHeight="1" hidden="1">
      <c r="B37" s="5"/>
      <c r="C37" s="64">
        <v>200000</v>
      </c>
      <c r="D37" s="65">
        <v>860</v>
      </c>
      <c r="E37" s="4">
        <f t="shared" si="11"/>
        <v>929</v>
      </c>
      <c r="F37" s="54">
        <f t="shared" si="4"/>
        <v>956</v>
      </c>
      <c r="G37" s="4">
        <f t="shared" si="5"/>
        <v>1030</v>
      </c>
      <c r="H37" s="65">
        <v>1051</v>
      </c>
      <c r="I37" s="4">
        <f t="shared" si="6"/>
        <v>1131</v>
      </c>
      <c r="J37" s="66">
        <v>1017</v>
      </c>
      <c r="K37" s="4">
        <f t="shared" si="7"/>
        <v>1095</v>
      </c>
      <c r="L37" s="4">
        <f t="shared" si="8"/>
        <v>1225</v>
      </c>
      <c r="M37" s="4">
        <f t="shared" si="9"/>
        <v>1320</v>
      </c>
      <c r="N37" s="66">
        <v>1432</v>
      </c>
      <c r="O37" s="4">
        <f t="shared" si="10"/>
        <v>1544</v>
      </c>
      <c r="P37" s="64">
        <v>225000</v>
      </c>
      <c r="Q37" s="64">
        <f t="shared" si="12"/>
        <v>200000</v>
      </c>
      <c r="R37" s="5"/>
    </row>
    <row r="38" spans="2:18" ht="12.75" customHeight="1" hidden="1">
      <c r="B38" s="5"/>
      <c r="C38" s="64">
        <v>225000</v>
      </c>
      <c r="D38" s="65">
        <v>929</v>
      </c>
      <c r="E38" s="4">
        <f t="shared" si="11"/>
        <v>977</v>
      </c>
      <c r="F38" s="54">
        <f t="shared" si="4"/>
        <v>1030</v>
      </c>
      <c r="G38" s="4">
        <f t="shared" si="5"/>
        <v>1085</v>
      </c>
      <c r="H38" s="65">
        <v>1131</v>
      </c>
      <c r="I38" s="4">
        <f t="shared" si="6"/>
        <v>1193</v>
      </c>
      <c r="J38" s="66">
        <v>1095</v>
      </c>
      <c r="K38" s="4">
        <f t="shared" si="7"/>
        <v>1157</v>
      </c>
      <c r="L38" s="4">
        <f t="shared" si="8"/>
        <v>1320</v>
      </c>
      <c r="M38" s="4">
        <f t="shared" si="9"/>
        <v>1393</v>
      </c>
      <c r="N38" s="66">
        <v>1544</v>
      </c>
      <c r="O38" s="4">
        <f t="shared" si="10"/>
        <v>1628</v>
      </c>
      <c r="P38" s="64">
        <v>250000</v>
      </c>
      <c r="Q38" s="64">
        <f t="shared" si="12"/>
        <v>225000</v>
      </c>
      <c r="R38" s="5"/>
    </row>
    <row r="39" spans="2:18" ht="12.75" customHeight="1" hidden="1">
      <c r="B39" s="5"/>
      <c r="C39" s="64">
        <v>250000</v>
      </c>
      <c r="D39" s="65">
        <v>977</v>
      </c>
      <c r="E39" s="4">
        <f t="shared" si="11"/>
        <v>1071</v>
      </c>
      <c r="F39" s="54">
        <f t="shared" si="4"/>
        <v>1085</v>
      </c>
      <c r="G39" s="4">
        <f t="shared" si="5"/>
        <v>1188</v>
      </c>
      <c r="H39" s="65">
        <v>1193</v>
      </c>
      <c r="I39" s="4">
        <f t="shared" si="6"/>
        <v>1304</v>
      </c>
      <c r="J39" s="66">
        <v>1157</v>
      </c>
      <c r="K39" s="4">
        <f t="shared" si="7"/>
        <v>1264</v>
      </c>
      <c r="L39" s="4">
        <f t="shared" si="8"/>
        <v>1393</v>
      </c>
      <c r="M39" s="4">
        <f t="shared" si="9"/>
        <v>1522</v>
      </c>
      <c r="N39" s="66">
        <v>1628</v>
      </c>
      <c r="O39" s="4">
        <f t="shared" si="10"/>
        <v>1779</v>
      </c>
      <c r="P39" s="64">
        <v>300000</v>
      </c>
      <c r="Q39" s="64">
        <f t="shared" si="12"/>
        <v>250000</v>
      </c>
      <c r="R39" s="5"/>
    </row>
    <row r="40" spans="2:18" ht="12.75" customHeight="1" hidden="1">
      <c r="B40" s="5"/>
      <c r="C40" s="64">
        <v>300000</v>
      </c>
      <c r="D40" s="65">
        <v>1071</v>
      </c>
      <c r="E40" s="4">
        <f t="shared" si="11"/>
        <v>1149</v>
      </c>
      <c r="F40" s="54">
        <f t="shared" si="4"/>
        <v>1188</v>
      </c>
      <c r="G40" s="4">
        <f t="shared" si="5"/>
        <v>1273</v>
      </c>
      <c r="H40" s="65">
        <v>1304</v>
      </c>
      <c r="I40" s="4">
        <f t="shared" si="6"/>
        <v>1397</v>
      </c>
      <c r="J40" s="66">
        <v>1264</v>
      </c>
      <c r="K40" s="4">
        <f t="shared" si="7"/>
        <v>1356</v>
      </c>
      <c r="L40" s="4">
        <f t="shared" si="8"/>
        <v>1522</v>
      </c>
      <c r="M40" s="4">
        <f t="shared" si="9"/>
        <v>1632</v>
      </c>
      <c r="N40" s="66">
        <v>1779</v>
      </c>
      <c r="O40" s="4">
        <f t="shared" si="10"/>
        <v>1908</v>
      </c>
      <c r="P40" s="64">
        <v>350000</v>
      </c>
      <c r="Q40" s="64">
        <f t="shared" si="12"/>
        <v>300000</v>
      </c>
      <c r="R40" s="5"/>
    </row>
    <row r="41" spans="2:18" ht="12.75" customHeight="1" hidden="1">
      <c r="B41" s="5"/>
      <c r="C41" s="64">
        <v>350000</v>
      </c>
      <c r="D41" s="65">
        <v>1149</v>
      </c>
      <c r="E41" s="4">
        <f t="shared" si="11"/>
        <v>1207</v>
      </c>
      <c r="F41" s="54">
        <f t="shared" si="4"/>
        <v>1273</v>
      </c>
      <c r="G41" s="4">
        <f t="shared" si="5"/>
        <v>1343</v>
      </c>
      <c r="H41" s="65">
        <v>1397</v>
      </c>
      <c r="I41" s="4">
        <f t="shared" si="6"/>
        <v>1479</v>
      </c>
      <c r="J41" s="66">
        <v>1356</v>
      </c>
      <c r="K41" s="4">
        <f t="shared" si="7"/>
        <v>1425</v>
      </c>
      <c r="L41" s="4">
        <f t="shared" si="8"/>
        <v>1632</v>
      </c>
      <c r="M41" s="4">
        <f t="shared" si="9"/>
        <v>1719</v>
      </c>
      <c r="N41" s="66">
        <v>1908</v>
      </c>
      <c r="O41" s="4">
        <f t="shared" si="10"/>
        <v>2012</v>
      </c>
      <c r="P41" s="64">
        <v>400000</v>
      </c>
      <c r="Q41" s="64">
        <f t="shared" si="12"/>
        <v>350000</v>
      </c>
      <c r="R41" s="5"/>
    </row>
    <row r="42" spans="2:18" ht="12.75" customHeight="1" hidden="1">
      <c r="B42" s="5"/>
      <c r="C42" s="64">
        <v>400000</v>
      </c>
      <c r="D42" s="65">
        <v>1207</v>
      </c>
      <c r="E42" s="4">
        <f t="shared" si="11"/>
        <v>1266</v>
      </c>
      <c r="F42" s="54">
        <f t="shared" si="4"/>
        <v>1343</v>
      </c>
      <c r="G42" s="4">
        <f t="shared" si="5"/>
        <v>1406</v>
      </c>
      <c r="H42" s="65">
        <v>1479</v>
      </c>
      <c r="I42" s="4">
        <f t="shared" si="6"/>
        <v>1546</v>
      </c>
      <c r="J42" s="66">
        <v>1425</v>
      </c>
      <c r="K42" s="4">
        <f t="shared" si="7"/>
        <v>1490</v>
      </c>
      <c r="L42" s="4">
        <f t="shared" si="8"/>
        <v>1719</v>
      </c>
      <c r="M42" s="4">
        <f t="shared" si="9"/>
        <v>1797</v>
      </c>
      <c r="N42" s="66">
        <v>2012</v>
      </c>
      <c r="O42" s="4">
        <f t="shared" si="10"/>
        <v>2104</v>
      </c>
      <c r="P42" s="64">
        <v>450000</v>
      </c>
      <c r="Q42" s="64">
        <f t="shared" si="12"/>
        <v>400000</v>
      </c>
      <c r="R42" s="5"/>
    </row>
    <row r="43" spans="2:18" ht="12.75" customHeight="1" hidden="1">
      <c r="B43" s="5"/>
      <c r="C43" s="64">
        <v>450000</v>
      </c>
      <c r="D43" s="65">
        <v>1266</v>
      </c>
      <c r="E43" s="4">
        <f t="shared" si="11"/>
        <v>1318</v>
      </c>
      <c r="F43" s="54">
        <f t="shared" si="4"/>
        <v>1406</v>
      </c>
      <c r="G43" s="4">
        <f t="shared" si="5"/>
        <v>1465</v>
      </c>
      <c r="H43" s="65">
        <v>1546</v>
      </c>
      <c r="I43" s="4">
        <f t="shared" si="6"/>
        <v>1611</v>
      </c>
      <c r="J43" s="66">
        <v>1490</v>
      </c>
      <c r="K43" s="4">
        <f t="shared" si="7"/>
        <v>1559</v>
      </c>
      <c r="L43" s="4">
        <f t="shared" si="8"/>
        <v>1797</v>
      </c>
      <c r="M43" s="4">
        <f t="shared" si="9"/>
        <v>1879</v>
      </c>
      <c r="N43" s="66">
        <v>2104</v>
      </c>
      <c r="O43" s="4">
        <f t="shared" si="10"/>
        <v>2198</v>
      </c>
      <c r="P43" s="64">
        <v>500000</v>
      </c>
      <c r="Q43" s="64">
        <f t="shared" si="12"/>
        <v>450000</v>
      </c>
      <c r="R43" s="5"/>
    </row>
    <row r="44" spans="2:18" ht="12.75" customHeight="1" hidden="1">
      <c r="B44" s="5"/>
      <c r="C44" s="64">
        <v>500000</v>
      </c>
      <c r="D44" s="65">
        <v>1318</v>
      </c>
      <c r="E44" s="4">
        <f t="shared" si="11"/>
        <v>1563</v>
      </c>
      <c r="F44" s="54">
        <f t="shared" si="4"/>
        <v>1465</v>
      </c>
      <c r="G44" s="4">
        <f t="shared" si="5"/>
        <v>1738</v>
      </c>
      <c r="H44" s="65">
        <v>1611</v>
      </c>
      <c r="I44" s="4">
        <f t="shared" si="6"/>
        <v>1912</v>
      </c>
      <c r="J44" s="66">
        <v>1559</v>
      </c>
      <c r="K44" s="4">
        <f t="shared" si="7"/>
        <v>1847</v>
      </c>
      <c r="L44" s="4">
        <f t="shared" si="8"/>
        <v>1879</v>
      </c>
      <c r="M44" s="4">
        <f t="shared" si="9"/>
        <v>2229</v>
      </c>
      <c r="N44" s="66">
        <v>2198</v>
      </c>
      <c r="O44" s="4">
        <f t="shared" si="10"/>
        <v>2610</v>
      </c>
      <c r="P44" s="64">
        <v>750000</v>
      </c>
      <c r="Q44" s="64">
        <f t="shared" si="12"/>
        <v>500000</v>
      </c>
      <c r="R44" s="5"/>
    </row>
    <row r="45" spans="2:18" ht="12.75" customHeight="1" hidden="1">
      <c r="B45" s="5"/>
      <c r="C45" s="64">
        <v>750000</v>
      </c>
      <c r="D45" s="65">
        <v>1563</v>
      </c>
      <c r="E45" s="4">
        <f t="shared" si="11"/>
        <v>1776</v>
      </c>
      <c r="F45" s="54">
        <f t="shared" si="4"/>
        <v>1738</v>
      </c>
      <c r="G45" s="4">
        <f t="shared" si="5"/>
        <v>1978</v>
      </c>
      <c r="H45" s="65">
        <v>1912</v>
      </c>
      <c r="I45" s="4">
        <f t="shared" si="6"/>
        <v>2180</v>
      </c>
      <c r="J45" s="66">
        <v>1847</v>
      </c>
      <c r="K45" s="4">
        <f t="shared" si="7"/>
        <v>2104</v>
      </c>
      <c r="L45" s="4">
        <f t="shared" si="8"/>
        <v>2229</v>
      </c>
      <c r="M45" s="4">
        <f t="shared" si="9"/>
        <v>2535</v>
      </c>
      <c r="N45" s="66">
        <v>2610</v>
      </c>
      <c r="O45" s="4">
        <f t="shared" si="10"/>
        <v>2965</v>
      </c>
      <c r="P45" s="64">
        <v>1000000</v>
      </c>
      <c r="Q45" s="64">
        <f t="shared" si="12"/>
        <v>750000</v>
      </c>
      <c r="R45" s="5"/>
    </row>
    <row r="46" spans="2:18" ht="12.75" customHeight="1" hidden="1">
      <c r="B46" s="5"/>
      <c r="C46" s="64">
        <v>1000000</v>
      </c>
      <c r="D46" s="65">
        <v>1776</v>
      </c>
      <c r="E46" s="4">
        <f t="shared" si="11"/>
        <v>1981</v>
      </c>
      <c r="F46" s="54">
        <f t="shared" si="4"/>
        <v>1978</v>
      </c>
      <c r="G46" s="4">
        <f t="shared" si="5"/>
        <v>2199</v>
      </c>
      <c r="H46" s="65">
        <v>2180</v>
      </c>
      <c r="I46" s="4">
        <f t="shared" si="6"/>
        <v>2417</v>
      </c>
      <c r="J46" s="66">
        <v>2104</v>
      </c>
      <c r="K46" s="4">
        <f t="shared" si="7"/>
        <v>2336</v>
      </c>
      <c r="L46" s="4">
        <f t="shared" si="8"/>
        <v>2535</v>
      </c>
      <c r="M46" s="4">
        <f t="shared" si="9"/>
        <v>2814</v>
      </c>
      <c r="N46" s="66">
        <v>2965</v>
      </c>
      <c r="O46" s="4">
        <f t="shared" si="10"/>
        <v>3292</v>
      </c>
      <c r="P46" s="64">
        <v>1250000</v>
      </c>
      <c r="Q46" s="64">
        <f t="shared" si="12"/>
        <v>1000000</v>
      </c>
      <c r="R46" s="5"/>
    </row>
    <row r="47" spans="2:18" ht="12.75" customHeight="1" hidden="1">
      <c r="B47" s="5"/>
      <c r="C47" s="64">
        <v>1250000</v>
      </c>
      <c r="D47" s="65">
        <v>1981</v>
      </c>
      <c r="E47" s="4">
        <f t="shared" si="11"/>
        <v>2164</v>
      </c>
      <c r="F47" s="54">
        <f t="shared" si="4"/>
        <v>2199</v>
      </c>
      <c r="G47" s="4">
        <f t="shared" si="5"/>
        <v>2404</v>
      </c>
      <c r="H47" s="65">
        <v>2417</v>
      </c>
      <c r="I47" s="4">
        <f t="shared" si="6"/>
        <v>2644</v>
      </c>
      <c r="J47" s="66">
        <v>2336</v>
      </c>
      <c r="K47" s="4">
        <f t="shared" si="7"/>
        <v>2548</v>
      </c>
      <c r="L47" s="4">
        <f t="shared" si="8"/>
        <v>2814</v>
      </c>
      <c r="M47" s="4">
        <f t="shared" si="9"/>
        <v>3074</v>
      </c>
      <c r="N47" s="66">
        <v>3292</v>
      </c>
      <c r="O47" s="4">
        <f t="shared" si="10"/>
        <v>3599</v>
      </c>
      <c r="P47" s="64">
        <v>1500000</v>
      </c>
      <c r="Q47" s="64">
        <f t="shared" si="12"/>
        <v>1250000</v>
      </c>
      <c r="R47" s="5"/>
    </row>
    <row r="48" spans="2:18" ht="12.75" customHeight="1" hidden="1">
      <c r="B48" s="5"/>
      <c r="C48" s="64">
        <v>1500000</v>
      </c>
      <c r="D48" s="65">
        <v>2164</v>
      </c>
      <c r="E48" s="4">
        <f t="shared" si="11"/>
        <v>2357</v>
      </c>
      <c r="F48" s="54">
        <f t="shared" si="4"/>
        <v>2404</v>
      </c>
      <c r="G48" s="4">
        <f t="shared" si="5"/>
        <v>2617</v>
      </c>
      <c r="H48" s="65">
        <v>2644</v>
      </c>
      <c r="I48" s="4">
        <f t="shared" si="6"/>
        <v>2877</v>
      </c>
      <c r="J48" s="66">
        <v>2548</v>
      </c>
      <c r="K48" s="4">
        <f t="shared" si="7"/>
        <v>2780</v>
      </c>
      <c r="L48" s="4">
        <f t="shared" si="8"/>
        <v>3074</v>
      </c>
      <c r="M48" s="4">
        <f t="shared" si="9"/>
        <v>3349</v>
      </c>
      <c r="N48" s="66">
        <v>3599</v>
      </c>
      <c r="O48" s="4">
        <f t="shared" si="10"/>
        <v>3917</v>
      </c>
      <c r="P48" s="64">
        <v>1750000</v>
      </c>
      <c r="Q48" s="64">
        <f t="shared" si="12"/>
        <v>1500000</v>
      </c>
      <c r="R48" s="5"/>
    </row>
    <row r="49" spans="2:18" ht="12.75" customHeight="1" hidden="1">
      <c r="B49" s="5"/>
      <c r="C49" s="64">
        <v>1750000</v>
      </c>
      <c r="D49" s="65">
        <v>2357</v>
      </c>
      <c r="E49" s="4">
        <f t="shared" si="11"/>
        <v>2510</v>
      </c>
      <c r="F49" s="54">
        <f t="shared" si="4"/>
        <v>2617</v>
      </c>
      <c r="G49" s="4">
        <f t="shared" si="5"/>
        <v>2786</v>
      </c>
      <c r="H49" s="65">
        <v>2877</v>
      </c>
      <c r="I49" s="4">
        <f t="shared" si="6"/>
        <v>3062</v>
      </c>
      <c r="J49" s="66">
        <v>2780</v>
      </c>
      <c r="K49" s="4">
        <f t="shared" si="7"/>
        <v>2956</v>
      </c>
      <c r="L49" s="4">
        <f t="shared" si="8"/>
        <v>3349</v>
      </c>
      <c r="M49" s="4">
        <f t="shared" si="9"/>
        <v>3561</v>
      </c>
      <c r="N49" s="66">
        <v>3917</v>
      </c>
      <c r="O49" s="4">
        <f t="shared" si="10"/>
        <v>4165</v>
      </c>
      <c r="P49" s="64">
        <v>2000000</v>
      </c>
      <c r="Q49" s="64">
        <f t="shared" si="12"/>
        <v>1750000</v>
      </c>
      <c r="R49" s="5"/>
    </row>
    <row r="50" spans="2:18" ht="12.75" customHeight="1" hidden="1">
      <c r="B50" s="5"/>
      <c r="C50" s="64">
        <v>2000000</v>
      </c>
      <c r="D50" s="65">
        <v>2510</v>
      </c>
      <c r="E50" s="4">
        <f t="shared" si="11"/>
        <v>2671</v>
      </c>
      <c r="F50" s="54">
        <f t="shared" si="4"/>
        <v>2786</v>
      </c>
      <c r="G50" s="4">
        <f t="shared" si="5"/>
        <v>2960</v>
      </c>
      <c r="H50" s="65">
        <v>3062</v>
      </c>
      <c r="I50" s="4">
        <f t="shared" si="6"/>
        <v>3249</v>
      </c>
      <c r="J50" s="66">
        <v>2956</v>
      </c>
      <c r="K50" s="4">
        <f t="shared" si="7"/>
        <v>3150</v>
      </c>
      <c r="L50" s="4">
        <f t="shared" si="8"/>
        <v>3561</v>
      </c>
      <c r="M50" s="4">
        <f t="shared" si="9"/>
        <v>3794</v>
      </c>
      <c r="N50" s="66">
        <v>4165</v>
      </c>
      <c r="O50" s="4">
        <f t="shared" si="10"/>
        <v>4437</v>
      </c>
      <c r="P50" s="64">
        <v>2250000</v>
      </c>
      <c r="Q50" s="64">
        <f t="shared" si="12"/>
        <v>2000000</v>
      </c>
      <c r="R50" s="5"/>
    </row>
    <row r="51" spans="2:18" ht="12.75" customHeight="1" hidden="1">
      <c r="B51" s="5"/>
      <c r="C51" s="64">
        <v>2250000</v>
      </c>
      <c r="D51" s="65">
        <v>2671</v>
      </c>
      <c r="E51" s="4">
        <f t="shared" si="11"/>
        <v>2856</v>
      </c>
      <c r="F51" s="54">
        <f t="shared" si="4"/>
        <v>2960</v>
      </c>
      <c r="G51" s="4">
        <f t="shared" si="5"/>
        <v>3172</v>
      </c>
      <c r="H51" s="65">
        <v>3249</v>
      </c>
      <c r="I51" s="4">
        <f t="shared" si="6"/>
        <v>3487</v>
      </c>
      <c r="J51" s="66">
        <v>3150</v>
      </c>
      <c r="K51" s="4">
        <f t="shared" si="7"/>
        <v>3382</v>
      </c>
      <c r="L51" s="4">
        <f t="shared" si="8"/>
        <v>3794</v>
      </c>
      <c r="M51" s="4">
        <f t="shared" si="9"/>
        <v>4070</v>
      </c>
      <c r="N51" s="66">
        <v>4437</v>
      </c>
      <c r="O51" s="4">
        <f t="shared" si="10"/>
        <v>4757</v>
      </c>
      <c r="P51" s="64">
        <v>2500000</v>
      </c>
      <c r="Q51" s="64">
        <f t="shared" si="12"/>
        <v>2250000</v>
      </c>
      <c r="R51" s="5"/>
    </row>
    <row r="52" spans="2:18" ht="12.75" customHeight="1" hidden="1">
      <c r="B52" s="5"/>
      <c r="C52" s="64">
        <v>2500000</v>
      </c>
      <c r="D52" s="65">
        <v>2856</v>
      </c>
      <c r="E52" s="4">
        <f t="shared" si="11"/>
        <v>3152</v>
      </c>
      <c r="F52" s="54">
        <f t="shared" si="4"/>
        <v>3172</v>
      </c>
      <c r="G52" s="4">
        <f t="shared" si="5"/>
        <v>3501</v>
      </c>
      <c r="H52" s="65">
        <v>3487</v>
      </c>
      <c r="I52" s="4">
        <f t="shared" si="6"/>
        <v>3849</v>
      </c>
      <c r="J52" s="66">
        <v>3382</v>
      </c>
      <c r="K52" s="4">
        <f t="shared" si="7"/>
        <v>3724</v>
      </c>
      <c r="L52" s="4">
        <f t="shared" si="8"/>
        <v>4070</v>
      </c>
      <c r="M52" s="4">
        <f t="shared" si="9"/>
        <v>4489</v>
      </c>
      <c r="N52" s="66">
        <v>4757</v>
      </c>
      <c r="O52" s="4">
        <f t="shared" si="10"/>
        <v>5253</v>
      </c>
      <c r="P52" s="64">
        <v>3000000</v>
      </c>
      <c r="Q52" s="64">
        <f t="shared" si="12"/>
        <v>2500000</v>
      </c>
      <c r="R52" s="5"/>
    </row>
    <row r="53" spans="2:18" ht="12.75" customHeight="1" hidden="1">
      <c r="B53" s="5"/>
      <c r="C53" s="64">
        <v>3000000</v>
      </c>
      <c r="D53" s="65">
        <v>3152</v>
      </c>
      <c r="E53" s="4">
        <f t="shared" si="11"/>
        <v>3450</v>
      </c>
      <c r="F53" s="54">
        <f t="shared" si="4"/>
        <v>3501</v>
      </c>
      <c r="G53" s="4">
        <f t="shared" si="5"/>
        <v>3822</v>
      </c>
      <c r="H53" s="65">
        <v>3849</v>
      </c>
      <c r="I53" s="4">
        <f t="shared" si="6"/>
        <v>4194</v>
      </c>
      <c r="J53" s="66">
        <v>3724</v>
      </c>
      <c r="K53" s="4">
        <f t="shared" si="7"/>
        <v>4079</v>
      </c>
      <c r="L53" s="4">
        <f t="shared" si="8"/>
        <v>4489</v>
      </c>
      <c r="M53" s="4">
        <f t="shared" si="9"/>
        <v>4925</v>
      </c>
      <c r="N53" s="66">
        <v>5253</v>
      </c>
      <c r="O53" s="4">
        <f t="shared" si="10"/>
        <v>5771</v>
      </c>
      <c r="P53" s="64">
        <v>3500000</v>
      </c>
      <c r="Q53" s="64">
        <f t="shared" si="12"/>
        <v>3000000</v>
      </c>
      <c r="R53" s="5"/>
    </row>
    <row r="54" spans="2:18" ht="12.75" customHeight="1" hidden="1">
      <c r="B54" s="5"/>
      <c r="C54" s="64">
        <v>3500000</v>
      </c>
      <c r="D54" s="65">
        <v>3450</v>
      </c>
      <c r="E54" s="4">
        <f t="shared" si="11"/>
        <v>3729</v>
      </c>
      <c r="F54" s="54">
        <f t="shared" si="4"/>
        <v>3822</v>
      </c>
      <c r="G54" s="4">
        <f t="shared" si="5"/>
        <v>4149</v>
      </c>
      <c r="H54" s="65">
        <v>4194</v>
      </c>
      <c r="I54" s="4">
        <f t="shared" si="6"/>
        <v>4569</v>
      </c>
      <c r="J54" s="66">
        <v>4079</v>
      </c>
      <c r="K54" s="4">
        <f t="shared" si="7"/>
        <v>4410</v>
      </c>
      <c r="L54" s="4">
        <f t="shared" si="8"/>
        <v>4925</v>
      </c>
      <c r="M54" s="4">
        <f t="shared" si="9"/>
        <v>5330</v>
      </c>
      <c r="N54" s="66">
        <v>5771</v>
      </c>
      <c r="O54" s="4">
        <f t="shared" si="10"/>
        <v>6250</v>
      </c>
      <c r="P54" s="64">
        <v>4000000</v>
      </c>
      <c r="Q54" s="64">
        <f t="shared" si="12"/>
        <v>3500000</v>
      </c>
      <c r="R54" s="5"/>
    </row>
    <row r="55" spans="2:18" ht="12.75" customHeight="1" hidden="1">
      <c r="B55" s="5"/>
      <c r="C55" s="64">
        <v>4000000</v>
      </c>
      <c r="D55" s="65">
        <v>3729</v>
      </c>
      <c r="E55" s="4">
        <f t="shared" si="11"/>
        <v>4082</v>
      </c>
      <c r="F55" s="54">
        <f t="shared" si="4"/>
        <v>4149</v>
      </c>
      <c r="G55" s="4">
        <f t="shared" si="5"/>
        <v>4555</v>
      </c>
      <c r="H55" s="65">
        <v>4569</v>
      </c>
      <c r="I55" s="4">
        <f t="shared" si="6"/>
        <v>5027</v>
      </c>
      <c r="J55" s="66">
        <v>4410</v>
      </c>
      <c r="K55" s="4">
        <f t="shared" si="7"/>
        <v>4837</v>
      </c>
      <c r="L55" s="4">
        <f t="shared" si="8"/>
        <v>5330</v>
      </c>
      <c r="M55" s="4">
        <f t="shared" si="9"/>
        <v>5844</v>
      </c>
      <c r="N55" s="66">
        <v>6250</v>
      </c>
      <c r="O55" s="4">
        <f t="shared" si="10"/>
        <v>6851</v>
      </c>
      <c r="P55" s="64">
        <v>4500000</v>
      </c>
      <c r="Q55" s="64">
        <f t="shared" si="12"/>
        <v>4000000</v>
      </c>
      <c r="R55" s="5"/>
    </row>
    <row r="56" spans="2:18" ht="12.75" customHeight="1" hidden="1">
      <c r="B56" s="5"/>
      <c r="C56" s="64">
        <v>4500000</v>
      </c>
      <c r="D56" s="65">
        <v>4082</v>
      </c>
      <c r="E56" s="4">
        <f t="shared" si="11"/>
        <v>4348</v>
      </c>
      <c r="F56" s="54">
        <f t="shared" si="4"/>
        <v>4555</v>
      </c>
      <c r="G56" s="4">
        <f t="shared" si="5"/>
        <v>4831</v>
      </c>
      <c r="H56" s="65">
        <v>5027</v>
      </c>
      <c r="I56" s="4">
        <f t="shared" si="6"/>
        <v>5314</v>
      </c>
      <c r="J56" s="66">
        <v>4837</v>
      </c>
      <c r="K56" s="4">
        <f t="shared" si="7"/>
        <v>5148</v>
      </c>
      <c r="L56" s="4">
        <f t="shared" si="8"/>
        <v>5844</v>
      </c>
      <c r="M56" s="4">
        <f t="shared" si="9"/>
        <v>6211</v>
      </c>
      <c r="N56" s="66">
        <v>6851</v>
      </c>
      <c r="O56" s="4">
        <f t="shared" si="10"/>
        <v>7274</v>
      </c>
      <c r="P56" s="64">
        <v>5000000</v>
      </c>
      <c r="Q56" s="64">
        <f t="shared" si="12"/>
        <v>4500000</v>
      </c>
      <c r="R56" s="5"/>
    </row>
    <row r="57" spans="2:18" ht="12.75" customHeight="1" hidden="1">
      <c r="B57" s="5"/>
      <c r="C57" s="64">
        <v>5000000</v>
      </c>
      <c r="D57" s="65">
        <v>4348</v>
      </c>
      <c r="E57" s="4">
        <f t="shared" si="11"/>
        <v>5706</v>
      </c>
      <c r="F57" s="54">
        <f t="shared" si="4"/>
        <v>4831</v>
      </c>
      <c r="G57" s="4">
        <f t="shared" si="5"/>
        <v>6340</v>
      </c>
      <c r="H57" s="65">
        <v>5314</v>
      </c>
      <c r="I57" s="4">
        <f t="shared" si="6"/>
        <v>6973</v>
      </c>
      <c r="J57" s="66">
        <v>5148</v>
      </c>
      <c r="K57" s="4">
        <f t="shared" si="7"/>
        <v>6762</v>
      </c>
      <c r="L57" s="4">
        <f t="shared" si="8"/>
        <v>6211</v>
      </c>
      <c r="M57" s="4">
        <f t="shared" si="9"/>
        <v>8137</v>
      </c>
      <c r="N57" s="66">
        <v>7274</v>
      </c>
      <c r="O57" s="4">
        <f t="shared" si="10"/>
        <v>9511</v>
      </c>
      <c r="P57" s="64">
        <v>7500000</v>
      </c>
      <c r="Q57" s="64">
        <f t="shared" si="12"/>
        <v>5000000</v>
      </c>
      <c r="R57" s="5"/>
    </row>
    <row r="58" spans="2:18" ht="12.75" customHeight="1" hidden="1">
      <c r="B58" s="5"/>
      <c r="C58" s="64">
        <v>7500000</v>
      </c>
      <c r="D58" s="65">
        <v>5706</v>
      </c>
      <c r="E58" s="4">
        <f t="shared" si="11"/>
        <v>7071</v>
      </c>
      <c r="F58" s="54">
        <f t="shared" si="4"/>
        <v>6340</v>
      </c>
      <c r="G58" s="4">
        <f t="shared" si="5"/>
        <v>7813</v>
      </c>
      <c r="H58" s="65">
        <v>6973</v>
      </c>
      <c r="I58" s="4">
        <f t="shared" si="6"/>
        <v>8555</v>
      </c>
      <c r="J58" s="66">
        <v>6762</v>
      </c>
      <c r="K58" s="4">
        <f t="shared" si="7"/>
        <v>8242</v>
      </c>
      <c r="L58" s="4">
        <f t="shared" si="8"/>
        <v>8137</v>
      </c>
      <c r="M58" s="4">
        <f t="shared" si="9"/>
        <v>9981</v>
      </c>
      <c r="N58" s="66">
        <v>9511</v>
      </c>
      <c r="O58" s="4">
        <f t="shared" si="10"/>
        <v>11719</v>
      </c>
      <c r="P58" s="64">
        <v>10000000</v>
      </c>
      <c r="Q58" s="64">
        <f t="shared" si="12"/>
        <v>7500000</v>
      </c>
      <c r="R58" s="5"/>
    </row>
    <row r="59" spans="2:18" ht="12.75" customHeight="1" hidden="1">
      <c r="B59" s="5"/>
      <c r="C59" s="64">
        <v>10000000</v>
      </c>
      <c r="D59" s="65">
        <v>7071</v>
      </c>
      <c r="E59" s="4">
        <f t="shared" si="11"/>
        <v>8340</v>
      </c>
      <c r="F59" s="54">
        <f t="shared" si="4"/>
        <v>7813</v>
      </c>
      <c r="G59" s="4">
        <f t="shared" si="5"/>
        <v>9260</v>
      </c>
      <c r="H59" s="65">
        <v>8555</v>
      </c>
      <c r="I59" s="4">
        <f t="shared" si="6"/>
        <v>10180</v>
      </c>
      <c r="J59" s="66">
        <v>8242</v>
      </c>
      <c r="K59" s="4">
        <f t="shared" si="7"/>
        <v>9903</v>
      </c>
      <c r="L59" s="4">
        <f t="shared" si="8"/>
        <v>9981</v>
      </c>
      <c r="M59" s="4">
        <f t="shared" si="9"/>
        <v>11939</v>
      </c>
      <c r="N59" s="66">
        <v>11719</v>
      </c>
      <c r="O59" s="4">
        <f t="shared" si="10"/>
        <v>13974</v>
      </c>
      <c r="P59" s="64">
        <v>12500000</v>
      </c>
      <c r="Q59" s="64">
        <f t="shared" si="12"/>
        <v>10000000</v>
      </c>
      <c r="R59" s="5"/>
    </row>
    <row r="60" spans="2:18" ht="12.75" customHeight="1" hidden="1">
      <c r="B60" s="5"/>
      <c r="C60" s="64">
        <v>12500000</v>
      </c>
      <c r="D60" s="65">
        <v>8340</v>
      </c>
      <c r="E60" s="4">
        <f t="shared" si="11"/>
        <v>9369</v>
      </c>
      <c r="F60" s="54">
        <f t="shared" si="4"/>
        <v>9260</v>
      </c>
      <c r="G60" s="4">
        <f t="shared" si="5"/>
        <v>10401</v>
      </c>
      <c r="H60" s="65">
        <v>10180</v>
      </c>
      <c r="I60" s="4">
        <f t="shared" si="6"/>
        <v>11433</v>
      </c>
      <c r="J60" s="66">
        <v>9903</v>
      </c>
      <c r="K60" s="4">
        <f t="shared" si="7"/>
        <v>10980</v>
      </c>
      <c r="L60" s="4">
        <f t="shared" si="8"/>
        <v>11939</v>
      </c>
      <c r="M60" s="4">
        <f t="shared" si="9"/>
        <v>13210</v>
      </c>
      <c r="N60" s="66">
        <v>13974</v>
      </c>
      <c r="O60" s="4">
        <f t="shared" si="10"/>
        <v>15440</v>
      </c>
      <c r="P60" s="64">
        <v>15000000</v>
      </c>
      <c r="Q60" s="64">
        <f t="shared" si="12"/>
        <v>12500000</v>
      </c>
      <c r="R60" s="5"/>
    </row>
    <row r="61" spans="2:18" ht="12.75" customHeight="1" hidden="1">
      <c r="B61" s="5"/>
      <c r="C61" s="64">
        <v>15000000</v>
      </c>
      <c r="D61" s="65">
        <v>9369</v>
      </c>
      <c r="E61" s="4">
        <f t="shared" si="11"/>
        <v>10547</v>
      </c>
      <c r="F61" s="54">
        <f t="shared" si="4"/>
        <v>10401</v>
      </c>
      <c r="G61" s="4">
        <f t="shared" si="5"/>
        <v>11662</v>
      </c>
      <c r="H61" s="65">
        <v>11433</v>
      </c>
      <c r="I61" s="4">
        <f t="shared" si="6"/>
        <v>12776</v>
      </c>
      <c r="J61" s="66">
        <v>10980</v>
      </c>
      <c r="K61" s="4">
        <f t="shared" si="7"/>
        <v>12386</v>
      </c>
      <c r="L61" s="4">
        <f t="shared" si="8"/>
        <v>13210</v>
      </c>
      <c r="M61" s="4">
        <f t="shared" si="9"/>
        <v>14868</v>
      </c>
      <c r="N61" s="66">
        <v>15440</v>
      </c>
      <c r="O61" s="4">
        <f t="shared" si="10"/>
        <v>17350</v>
      </c>
      <c r="P61" s="64">
        <v>17500000</v>
      </c>
      <c r="Q61" s="64">
        <f t="shared" si="12"/>
        <v>15000000</v>
      </c>
      <c r="R61" s="5"/>
    </row>
    <row r="62" spans="2:18" ht="12.75" customHeight="1" hidden="1">
      <c r="B62" s="5"/>
      <c r="C62" s="64">
        <v>17500000</v>
      </c>
      <c r="D62" s="65">
        <v>10547</v>
      </c>
      <c r="E62" s="4">
        <f t="shared" si="11"/>
        <v>11268</v>
      </c>
      <c r="F62" s="54">
        <f t="shared" si="4"/>
        <v>11662</v>
      </c>
      <c r="G62" s="4">
        <f t="shared" si="5"/>
        <v>12528</v>
      </c>
      <c r="H62" s="65">
        <v>12776</v>
      </c>
      <c r="I62" s="4">
        <f t="shared" si="6"/>
        <v>13788</v>
      </c>
      <c r="J62" s="66">
        <v>12386</v>
      </c>
      <c r="K62" s="4">
        <f t="shared" si="7"/>
        <v>13368</v>
      </c>
      <c r="L62" s="4">
        <f t="shared" si="8"/>
        <v>14868</v>
      </c>
      <c r="M62" s="4">
        <f t="shared" si="9"/>
        <v>16112</v>
      </c>
      <c r="N62" s="66">
        <v>17350</v>
      </c>
      <c r="O62" s="4">
        <f t="shared" si="10"/>
        <v>18856</v>
      </c>
      <c r="P62" s="64">
        <v>20000000</v>
      </c>
      <c r="Q62" s="64">
        <f t="shared" si="12"/>
        <v>17500000</v>
      </c>
      <c r="R62" s="5"/>
    </row>
    <row r="63" spans="2:18" ht="12.75" customHeight="1" hidden="1">
      <c r="B63" s="5"/>
      <c r="C63" s="64">
        <v>20000000</v>
      </c>
      <c r="D63" s="65">
        <v>11268</v>
      </c>
      <c r="E63" s="4">
        <f t="shared" si="11"/>
        <v>12328</v>
      </c>
      <c r="F63" s="54">
        <f t="shared" si="4"/>
        <v>12528</v>
      </c>
      <c r="G63" s="4">
        <f t="shared" si="5"/>
        <v>13746</v>
      </c>
      <c r="H63" s="65">
        <v>13788</v>
      </c>
      <c r="I63" s="4">
        <f t="shared" si="6"/>
        <v>15163</v>
      </c>
      <c r="J63" s="66">
        <v>13368</v>
      </c>
      <c r="K63" s="4">
        <f t="shared" si="7"/>
        <v>14692</v>
      </c>
      <c r="L63" s="4">
        <f t="shared" si="8"/>
        <v>16112</v>
      </c>
      <c r="M63" s="4">
        <f t="shared" si="9"/>
        <v>17677</v>
      </c>
      <c r="N63" s="66">
        <v>18856</v>
      </c>
      <c r="O63" s="4">
        <f t="shared" si="10"/>
        <v>20661</v>
      </c>
      <c r="P63" s="64">
        <v>22500000</v>
      </c>
      <c r="Q63" s="64">
        <f t="shared" si="12"/>
        <v>20000000</v>
      </c>
      <c r="R63" s="5"/>
    </row>
    <row r="64" spans="2:18" ht="12.75" customHeight="1" hidden="1">
      <c r="B64" s="5"/>
      <c r="C64" s="64">
        <v>22500000</v>
      </c>
      <c r="D64" s="65">
        <v>12328</v>
      </c>
      <c r="E64" s="4">
        <f t="shared" si="11"/>
        <v>13443</v>
      </c>
      <c r="F64" s="54">
        <f t="shared" si="4"/>
        <v>13746</v>
      </c>
      <c r="G64" s="4">
        <f t="shared" si="5"/>
        <v>15018</v>
      </c>
      <c r="H64" s="65">
        <v>15163</v>
      </c>
      <c r="I64" s="4">
        <f t="shared" si="6"/>
        <v>16593</v>
      </c>
      <c r="J64" s="66">
        <v>14692</v>
      </c>
      <c r="K64" s="4">
        <f t="shared" si="7"/>
        <v>16068</v>
      </c>
      <c r="L64" s="4">
        <f t="shared" si="8"/>
        <v>17677</v>
      </c>
      <c r="M64" s="4">
        <f t="shared" si="9"/>
        <v>19351</v>
      </c>
      <c r="N64" s="66">
        <v>20661</v>
      </c>
      <c r="O64" s="4">
        <f t="shared" si="10"/>
        <v>22634</v>
      </c>
      <c r="P64" s="64">
        <v>25000000</v>
      </c>
      <c r="Q64" s="64">
        <f t="shared" si="12"/>
        <v>22500000</v>
      </c>
      <c r="R64" s="5"/>
    </row>
    <row r="65" spans="2:18" ht="12.75" customHeight="1" hidden="1">
      <c r="B65" s="5"/>
      <c r="C65" s="64">
        <v>25000000</v>
      </c>
      <c r="D65" s="65">
        <v>13443</v>
      </c>
      <c r="E65" s="4">
        <f t="shared" si="11"/>
        <v>13692</v>
      </c>
      <c r="F65" s="54">
        <f t="shared" si="4"/>
        <v>15018</v>
      </c>
      <c r="G65" s="4">
        <f t="shared" si="5"/>
        <v>15303</v>
      </c>
      <c r="H65" s="65">
        <v>16593</v>
      </c>
      <c r="I65" s="4">
        <f t="shared" si="6"/>
        <v>16914</v>
      </c>
      <c r="J65" s="66">
        <v>16068</v>
      </c>
      <c r="K65" s="4">
        <f t="shared" si="7"/>
        <v>16377</v>
      </c>
      <c r="L65" s="4">
        <f t="shared" si="8"/>
        <v>19351</v>
      </c>
      <c r="M65" s="4">
        <f t="shared" si="9"/>
        <v>19731</v>
      </c>
      <c r="N65" s="66">
        <v>22634</v>
      </c>
      <c r="O65" s="4">
        <f t="shared" si="10"/>
        <v>23085</v>
      </c>
      <c r="P65" s="64">
        <v>25564594</v>
      </c>
      <c r="Q65" s="64">
        <f t="shared" si="12"/>
        <v>25000000</v>
      </c>
      <c r="R65" s="5"/>
    </row>
    <row r="66" spans="2:18" s="68" customFormat="1" ht="12.75" customHeight="1" hidden="1" thickBot="1">
      <c r="B66" s="64"/>
      <c r="C66" s="64">
        <v>25564594</v>
      </c>
      <c r="D66" s="65">
        <v>13692</v>
      </c>
      <c r="E66" s="4">
        <v>13692</v>
      </c>
      <c r="F66" s="67">
        <f t="shared" si="4"/>
        <v>15303</v>
      </c>
      <c r="G66" s="4">
        <v>15303</v>
      </c>
      <c r="H66" s="65">
        <v>16914</v>
      </c>
      <c r="I66" s="4">
        <v>16914</v>
      </c>
      <c r="J66" s="66">
        <v>16377</v>
      </c>
      <c r="K66" s="4">
        <v>16337</v>
      </c>
      <c r="L66" s="4">
        <f t="shared" si="8"/>
        <v>19731</v>
      </c>
      <c r="M66" s="4">
        <v>19731</v>
      </c>
      <c r="N66" s="66">
        <v>23085</v>
      </c>
      <c r="O66" s="4">
        <v>23085</v>
      </c>
      <c r="P66" s="64">
        <v>25564594</v>
      </c>
      <c r="Q66" s="64">
        <f t="shared" si="12"/>
        <v>25564594</v>
      </c>
      <c r="R66" s="64"/>
    </row>
    <row r="67" spans="2:18" ht="12.75" customHeight="1" hidden="1">
      <c r="B67" s="5"/>
      <c r="C67" s="5"/>
      <c r="D67" s="3"/>
      <c r="E67" s="3"/>
      <c r="F67" s="4"/>
      <c r="G67" s="4"/>
      <c r="H67" s="3"/>
      <c r="I67" s="3"/>
      <c r="J67" s="3"/>
      <c r="K67" s="3"/>
      <c r="L67" s="3"/>
      <c r="M67" s="3"/>
      <c r="N67" s="3"/>
      <c r="O67" s="3"/>
      <c r="P67" s="5"/>
      <c r="Q67" s="5"/>
      <c r="R67" s="5"/>
    </row>
    <row r="68" spans="2:18" ht="12.75" customHeight="1" hidden="1">
      <c r="B68" s="5"/>
      <c r="C68" s="5"/>
      <c r="D68" s="3"/>
      <c r="E68" s="3"/>
      <c r="F68" s="4"/>
      <c r="G68" s="4"/>
      <c r="H68" s="3"/>
      <c r="I68" s="3"/>
      <c r="J68" s="3"/>
      <c r="K68" s="3"/>
      <c r="L68" s="3"/>
      <c r="M68" s="3"/>
      <c r="N68" s="3"/>
      <c r="O68" s="3"/>
      <c r="P68" s="5"/>
      <c r="Q68" s="5"/>
      <c r="R68" s="5"/>
    </row>
    <row r="69" ht="9.75" customHeight="1" hidden="1"/>
  </sheetData>
  <sheetProtection password="F2C1" sheet="1" objects="1" scenarios="1"/>
  <mergeCells count="4">
    <mergeCell ref="A18:L18"/>
    <mergeCell ref="A20:L20"/>
    <mergeCell ref="A16:D16"/>
    <mergeCell ref="A17:L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2:H61"/>
  <sheetViews>
    <sheetView zoomScalePageLayoutView="0" workbookViewId="0" topLeftCell="A10">
      <selection activeCell="A22" sqref="A22:H61"/>
    </sheetView>
  </sheetViews>
  <sheetFormatPr defaultColWidth="11.421875" defaultRowHeight="12.75"/>
  <cols>
    <col min="3" max="3" width="11.57421875" style="2" customWidth="1"/>
    <col min="7" max="7" width="11.57421875" style="1" customWidth="1"/>
  </cols>
  <sheetData>
    <row r="22" spans="2:8" ht="12.75">
      <c r="B22" t="s">
        <v>0</v>
      </c>
      <c r="C22" s="2" t="s">
        <v>0</v>
      </c>
      <c r="D22" t="s">
        <v>0</v>
      </c>
      <c r="F22" t="s">
        <v>1</v>
      </c>
      <c r="G22" s="1" t="s">
        <v>1</v>
      </c>
      <c r="H22" t="s">
        <v>1</v>
      </c>
    </row>
    <row r="23" spans="2:8" ht="12.75">
      <c r="B23" t="s">
        <v>4</v>
      </c>
      <c r="C23" s="2" t="s">
        <v>5</v>
      </c>
      <c r="D23" t="s">
        <v>6</v>
      </c>
      <c r="F23" t="s">
        <v>4</v>
      </c>
      <c r="G23" s="1" t="s">
        <v>5</v>
      </c>
      <c r="H23" t="s">
        <v>6</v>
      </c>
    </row>
    <row r="26" spans="1:8" ht="12.75">
      <c r="A26" s="1">
        <v>50000</v>
      </c>
      <c r="B26" s="1">
        <v>440</v>
      </c>
      <c r="C26" s="2">
        <f>ROUND(B26+((D26-B26)/2),0)</f>
        <v>505</v>
      </c>
      <c r="D26" s="1">
        <v>570</v>
      </c>
      <c r="F26" s="1">
        <v>550</v>
      </c>
      <c r="G26" s="1">
        <f>ROUND(F26+((H26-F26)/2),0)</f>
        <v>700</v>
      </c>
      <c r="H26" s="1">
        <v>850</v>
      </c>
    </row>
    <row r="27" spans="1:8" ht="12.75">
      <c r="A27" s="1">
        <v>100000</v>
      </c>
      <c r="B27" s="1">
        <v>640</v>
      </c>
      <c r="C27" s="2">
        <f aca="true" t="shared" si="0" ref="C27:C61">ROUND(B27+((D27-B27)/2),0)</f>
        <v>710</v>
      </c>
      <c r="D27" s="1">
        <v>780</v>
      </c>
      <c r="F27" s="1">
        <v>760</v>
      </c>
      <c r="G27" s="1">
        <f aca="true" t="shared" si="1" ref="G27:G61">ROUND(F27+((H27-F27)/2),0)</f>
        <v>910</v>
      </c>
      <c r="H27" s="1">
        <v>1060</v>
      </c>
    </row>
    <row r="28" spans="1:8" ht="12.75">
      <c r="A28" s="1">
        <v>150000</v>
      </c>
      <c r="B28" s="1">
        <v>870</v>
      </c>
      <c r="C28" s="2">
        <f t="shared" si="0"/>
        <v>970</v>
      </c>
      <c r="D28" s="1">
        <v>1070</v>
      </c>
      <c r="F28" s="1">
        <v>1030</v>
      </c>
      <c r="G28" s="1">
        <f t="shared" si="1"/>
        <v>1245</v>
      </c>
      <c r="H28" s="1">
        <v>1460</v>
      </c>
    </row>
    <row r="29" spans="1:8" ht="12.75">
      <c r="A29" s="1">
        <v>200000</v>
      </c>
      <c r="B29" s="1">
        <v>1080</v>
      </c>
      <c r="C29" s="2">
        <f t="shared" si="0"/>
        <v>1200</v>
      </c>
      <c r="D29" s="1">
        <v>1320</v>
      </c>
      <c r="F29" s="1">
        <v>1280</v>
      </c>
      <c r="G29" s="1">
        <f t="shared" si="1"/>
        <v>1545</v>
      </c>
      <c r="H29" s="1">
        <v>1810</v>
      </c>
    </row>
    <row r="30" spans="1:8" ht="12.75">
      <c r="A30" s="1">
        <v>250000</v>
      </c>
      <c r="B30" s="1">
        <v>1270</v>
      </c>
      <c r="C30" s="2">
        <f t="shared" si="0"/>
        <v>1410</v>
      </c>
      <c r="D30" s="1">
        <v>1550</v>
      </c>
      <c r="F30" s="1">
        <v>1500</v>
      </c>
      <c r="G30" s="1">
        <f t="shared" si="1"/>
        <v>1805</v>
      </c>
      <c r="H30" s="1">
        <v>2110</v>
      </c>
    </row>
    <row r="31" spans="1:8" ht="12.75">
      <c r="A31" s="1">
        <v>300000</v>
      </c>
      <c r="B31" s="1">
        <v>1440</v>
      </c>
      <c r="C31" s="2">
        <f t="shared" si="0"/>
        <v>1595</v>
      </c>
      <c r="D31" s="1">
        <v>1750</v>
      </c>
      <c r="F31" s="1">
        <v>1700</v>
      </c>
      <c r="G31" s="1">
        <f t="shared" si="1"/>
        <v>2045</v>
      </c>
      <c r="H31" s="1">
        <v>2390</v>
      </c>
    </row>
    <row r="32" spans="1:8" ht="12.75">
      <c r="A32" s="1">
        <v>350000</v>
      </c>
      <c r="B32" s="1">
        <v>1510</v>
      </c>
      <c r="C32" s="2">
        <f t="shared" si="0"/>
        <v>1680</v>
      </c>
      <c r="D32" s="1">
        <v>1850</v>
      </c>
      <c r="F32" s="1">
        <v>1800</v>
      </c>
      <c r="G32" s="1">
        <f t="shared" si="1"/>
        <v>2160</v>
      </c>
      <c r="H32" s="1">
        <v>2520</v>
      </c>
    </row>
    <row r="33" spans="1:8" ht="12.75">
      <c r="A33" s="1">
        <v>400000</v>
      </c>
      <c r="B33" s="1">
        <v>1720</v>
      </c>
      <c r="C33" s="2">
        <f t="shared" si="0"/>
        <v>1910</v>
      </c>
      <c r="D33" s="1">
        <v>2100</v>
      </c>
      <c r="F33" s="1">
        <v>2030</v>
      </c>
      <c r="G33" s="1">
        <f t="shared" si="1"/>
        <v>2445</v>
      </c>
      <c r="H33" s="1">
        <v>2860</v>
      </c>
    </row>
    <row r="34" spans="1:8" ht="12.75">
      <c r="A34" s="1">
        <v>450000</v>
      </c>
      <c r="B34" s="1">
        <v>1840</v>
      </c>
      <c r="C34" s="2">
        <f t="shared" si="0"/>
        <v>2040</v>
      </c>
      <c r="D34" s="1">
        <v>2240</v>
      </c>
      <c r="F34" s="1">
        <v>2170</v>
      </c>
      <c r="G34" s="1">
        <f t="shared" si="1"/>
        <v>2615</v>
      </c>
      <c r="H34" s="1">
        <v>3060</v>
      </c>
    </row>
    <row r="35" spans="1:8" ht="12.75">
      <c r="A35" s="1">
        <v>500000</v>
      </c>
      <c r="B35" s="1">
        <v>1930</v>
      </c>
      <c r="C35" s="2">
        <f t="shared" si="0"/>
        <v>2145</v>
      </c>
      <c r="D35" s="1">
        <v>2360</v>
      </c>
      <c r="F35" s="1">
        <v>2290</v>
      </c>
      <c r="G35" s="1">
        <f t="shared" si="1"/>
        <v>2755</v>
      </c>
      <c r="H35" s="1">
        <v>3220</v>
      </c>
    </row>
    <row r="36" spans="1:8" ht="12.75">
      <c r="A36" s="1">
        <v>600000</v>
      </c>
      <c r="B36" s="1">
        <v>2120</v>
      </c>
      <c r="C36" s="2">
        <f t="shared" si="0"/>
        <v>2350</v>
      </c>
      <c r="D36" s="1">
        <v>2580</v>
      </c>
      <c r="F36" s="1">
        <v>2500</v>
      </c>
      <c r="G36" s="1">
        <f t="shared" si="1"/>
        <v>3010</v>
      </c>
      <c r="H36" s="1">
        <v>3520</v>
      </c>
    </row>
    <row r="37" spans="1:8" ht="12.75">
      <c r="A37" s="1">
        <v>700000</v>
      </c>
      <c r="B37" s="1">
        <v>2270</v>
      </c>
      <c r="C37" s="2">
        <f t="shared" si="0"/>
        <v>2515</v>
      </c>
      <c r="D37" s="1">
        <v>2760</v>
      </c>
      <c r="F37" s="1">
        <v>2680</v>
      </c>
      <c r="G37" s="1">
        <f t="shared" si="1"/>
        <v>3225</v>
      </c>
      <c r="H37" s="1">
        <v>3770</v>
      </c>
    </row>
    <row r="38" spans="1:8" ht="12.75">
      <c r="A38" s="1">
        <v>800000</v>
      </c>
      <c r="B38" s="1">
        <v>2380</v>
      </c>
      <c r="C38" s="2">
        <f t="shared" si="0"/>
        <v>2650</v>
      </c>
      <c r="D38" s="1">
        <v>2920</v>
      </c>
      <c r="F38" s="1">
        <v>2810</v>
      </c>
      <c r="G38" s="1">
        <f t="shared" si="1"/>
        <v>3390</v>
      </c>
      <c r="H38" s="1">
        <v>3970</v>
      </c>
    </row>
    <row r="39" spans="1:8" ht="12.75">
      <c r="A39" s="1">
        <v>900000</v>
      </c>
      <c r="B39" s="1">
        <v>2500</v>
      </c>
      <c r="C39" s="2">
        <f t="shared" si="0"/>
        <v>2775</v>
      </c>
      <c r="D39" s="1">
        <v>3050</v>
      </c>
      <c r="F39" s="1">
        <v>2940</v>
      </c>
      <c r="G39" s="1">
        <f t="shared" si="1"/>
        <v>3545</v>
      </c>
      <c r="H39" s="1">
        <v>4150</v>
      </c>
    </row>
    <row r="40" spans="1:8" ht="12.75">
      <c r="A40" s="1">
        <v>1000000</v>
      </c>
      <c r="B40" s="1">
        <v>2600</v>
      </c>
      <c r="C40" s="2">
        <f t="shared" si="0"/>
        <v>2890</v>
      </c>
      <c r="D40" s="1">
        <v>3180</v>
      </c>
      <c r="F40" s="1">
        <v>3080</v>
      </c>
      <c r="G40" s="1">
        <f t="shared" si="1"/>
        <v>3710</v>
      </c>
      <c r="H40" s="1">
        <v>4340</v>
      </c>
    </row>
    <row r="41" spans="1:8" ht="12.75">
      <c r="A41" s="1">
        <v>1500000</v>
      </c>
      <c r="B41" s="1">
        <v>3090</v>
      </c>
      <c r="C41" s="2">
        <f t="shared" si="0"/>
        <v>3435</v>
      </c>
      <c r="D41" s="1">
        <v>3780</v>
      </c>
      <c r="F41" s="1">
        <v>3650</v>
      </c>
      <c r="G41" s="1">
        <f t="shared" si="1"/>
        <v>4405</v>
      </c>
      <c r="H41" s="1">
        <v>5160</v>
      </c>
    </row>
    <row r="42" spans="1:8" ht="12.75">
      <c r="A42" s="1">
        <v>2000000</v>
      </c>
      <c r="B42" s="1">
        <v>3510</v>
      </c>
      <c r="C42" s="2">
        <f t="shared" si="0"/>
        <v>3910</v>
      </c>
      <c r="D42" s="1">
        <v>4310</v>
      </c>
      <c r="F42" s="1">
        <v>4160</v>
      </c>
      <c r="G42" s="1">
        <f t="shared" si="1"/>
        <v>5010</v>
      </c>
      <c r="H42" s="1">
        <v>5860</v>
      </c>
    </row>
    <row r="43" spans="1:8" ht="12.75">
      <c r="A43" s="1">
        <v>2500000</v>
      </c>
      <c r="B43" s="1">
        <v>3920</v>
      </c>
      <c r="C43" s="2">
        <f t="shared" si="0"/>
        <v>4350</v>
      </c>
      <c r="D43" s="1">
        <v>4780</v>
      </c>
      <c r="F43" s="1">
        <v>4620</v>
      </c>
      <c r="G43" s="1">
        <f t="shared" si="1"/>
        <v>5565</v>
      </c>
      <c r="H43" s="1">
        <v>6510</v>
      </c>
    </row>
    <row r="44" spans="1:8" ht="12.75">
      <c r="A44" s="1">
        <v>3000000</v>
      </c>
      <c r="B44" s="1">
        <v>4280</v>
      </c>
      <c r="C44" s="2">
        <f t="shared" si="0"/>
        <v>4755</v>
      </c>
      <c r="D44" s="1">
        <v>5230</v>
      </c>
      <c r="F44" s="1">
        <v>5040</v>
      </c>
      <c r="G44" s="1">
        <f t="shared" si="1"/>
        <v>6080</v>
      </c>
      <c r="H44" s="1">
        <v>7120</v>
      </c>
    </row>
    <row r="45" spans="1:8" ht="12.75">
      <c r="A45" s="1">
        <v>3500000</v>
      </c>
      <c r="B45" s="1">
        <v>4760</v>
      </c>
      <c r="C45" s="2">
        <f t="shared" si="0"/>
        <v>5230</v>
      </c>
      <c r="D45" s="1">
        <v>5700</v>
      </c>
      <c r="F45" s="1">
        <v>5510</v>
      </c>
      <c r="G45" s="1">
        <f t="shared" si="1"/>
        <v>6635</v>
      </c>
      <c r="H45" s="1">
        <v>7760</v>
      </c>
    </row>
    <row r="46" spans="1:8" ht="12.75">
      <c r="A46" s="1">
        <v>4000000</v>
      </c>
      <c r="B46" s="1">
        <v>4960</v>
      </c>
      <c r="C46" s="2">
        <f t="shared" si="0"/>
        <v>5505</v>
      </c>
      <c r="D46" s="1">
        <v>6050</v>
      </c>
      <c r="F46" s="1">
        <v>5840</v>
      </c>
      <c r="G46" s="1">
        <f t="shared" si="1"/>
        <v>7035</v>
      </c>
      <c r="H46" s="1">
        <v>8230</v>
      </c>
    </row>
    <row r="47" spans="1:8" ht="12.75">
      <c r="A47" s="1">
        <v>4500000</v>
      </c>
      <c r="B47" s="1">
        <v>5290</v>
      </c>
      <c r="C47" s="2">
        <f t="shared" si="0"/>
        <v>5860</v>
      </c>
      <c r="D47" s="1">
        <v>6430</v>
      </c>
      <c r="F47" s="1">
        <v>6240</v>
      </c>
      <c r="G47" s="1">
        <f t="shared" si="1"/>
        <v>7515</v>
      </c>
      <c r="H47" s="1">
        <v>8790</v>
      </c>
    </row>
    <row r="48" spans="1:8" ht="12.75">
      <c r="A48" s="1">
        <v>5000000</v>
      </c>
      <c r="B48" s="1">
        <v>5670</v>
      </c>
      <c r="C48" s="2">
        <f t="shared" si="0"/>
        <v>6300</v>
      </c>
      <c r="D48" s="1">
        <v>6930</v>
      </c>
      <c r="F48" s="1">
        <v>6720</v>
      </c>
      <c r="G48" s="1">
        <f t="shared" si="1"/>
        <v>8085</v>
      </c>
      <c r="H48" s="1">
        <v>9450</v>
      </c>
    </row>
    <row r="49" spans="1:8" ht="12.75">
      <c r="A49" s="1">
        <v>6000000</v>
      </c>
      <c r="B49" s="1">
        <v>6240</v>
      </c>
      <c r="C49" s="2">
        <f t="shared" si="0"/>
        <v>6930</v>
      </c>
      <c r="D49" s="1">
        <v>7620</v>
      </c>
      <c r="F49" s="1">
        <v>7370</v>
      </c>
      <c r="G49" s="1">
        <f t="shared" si="1"/>
        <v>8885</v>
      </c>
      <c r="H49" s="1">
        <v>10400</v>
      </c>
    </row>
    <row r="50" spans="1:8" ht="12.75">
      <c r="A50" s="1">
        <v>7000000</v>
      </c>
      <c r="B50" s="1">
        <v>6840</v>
      </c>
      <c r="C50" s="2">
        <f t="shared" si="0"/>
        <v>7575</v>
      </c>
      <c r="D50" s="1">
        <v>8310</v>
      </c>
      <c r="F50" s="1">
        <v>8090</v>
      </c>
      <c r="G50" s="1">
        <f t="shared" si="1"/>
        <v>9770</v>
      </c>
      <c r="H50" s="1">
        <v>11450</v>
      </c>
    </row>
    <row r="51" spans="1:8" ht="12.75">
      <c r="A51" s="1">
        <v>8000000</v>
      </c>
      <c r="B51" s="1">
        <v>7390</v>
      </c>
      <c r="C51" s="2">
        <f t="shared" si="0"/>
        <v>8230</v>
      </c>
      <c r="D51" s="1">
        <v>9070</v>
      </c>
      <c r="F51" s="1">
        <v>8740</v>
      </c>
      <c r="G51" s="1">
        <f t="shared" si="1"/>
        <v>10565</v>
      </c>
      <c r="H51" s="1">
        <v>12390</v>
      </c>
    </row>
    <row r="52" spans="1:8" ht="12.75">
      <c r="A52" s="1">
        <v>9000000</v>
      </c>
      <c r="B52" s="1">
        <v>8130</v>
      </c>
      <c r="C52" s="2">
        <f t="shared" si="0"/>
        <v>9075</v>
      </c>
      <c r="D52" s="1">
        <v>10020</v>
      </c>
      <c r="F52" s="1">
        <v>9640</v>
      </c>
      <c r="G52" s="1">
        <f t="shared" si="1"/>
        <v>11645</v>
      </c>
      <c r="H52" s="1">
        <v>13650</v>
      </c>
    </row>
    <row r="53" spans="1:8" ht="12.75">
      <c r="A53" s="1">
        <v>10000000</v>
      </c>
      <c r="B53" s="1">
        <v>8610</v>
      </c>
      <c r="C53" s="2">
        <f t="shared" si="0"/>
        <v>9555</v>
      </c>
      <c r="D53" s="1">
        <v>10500</v>
      </c>
      <c r="F53" s="1">
        <v>10190</v>
      </c>
      <c r="G53" s="1">
        <f t="shared" si="1"/>
        <v>12290</v>
      </c>
      <c r="H53" s="1">
        <v>14390</v>
      </c>
    </row>
    <row r="54" spans="1:8" ht="12.75">
      <c r="A54" s="1">
        <v>15000000</v>
      </c>
      <c r="B54" s="1">
        <v>11340</v>
      </c>
      <c r="C54" s="2">
        <f t="shared" si="0"/>
        <v>12600</v>
      </c>
      <c r="D54" s="1">
        <v>13860</v>
      </c>
      <c r="F54" s="1">
        <v>13440</v>
      </c>
      <c r="G54" s="1">
        <f t="shared" si="1"/>
        <v>16170</v>
      </c>
      <c r="H54" s="1">
        <v>18900</v>
      </c>
    </row>
    <row r="55" spans="1:8" ht="12.75">
      <c r="A55" s="1">
        <v>20000000</v>
      </c>
      <c r="B55" s="1">
        <v>14070</v>
      </c>
      <c r="C55" s="2">
        <f t="shared" si="0"/>
        <v>15540</v>
      </c>
      <c r="D55" s="1">
        <v>17010</v>
      </c>
      <c r="F55" s="1">
        <v>16380</v>
      </c>
      <c r="G55" s="1">
        <f t="shared" si="1"/>
        <v>19845</v>
      </c>
      <c r="H55" s="1">
        <v>23310</v>
      </c>
    </row>
    <row r="56" spans="1:8" ht="12.75">
      <c r="A56" s="1">
        <v>25000000</v>
      </c>
      <c r="B56" s="1">
        <v>16590</v>
      </c>
      <c r="C56" s="2">
        <f t="shared" si="0"/>
        <v>18430</v>
      </c>
      <c r="D56" s="1">
        <v>20270</v>
      </c>
      <c r="F56" s="1">
        <v>19740</v>
      </c>
      <c r="G56" s="1">
        <f t="shared" si="1"/>
        <v>23785</v>
      </c>
      <c r="H56" s="1">
        <v>27830</v>
      </c>
    </row>
    <row r="57" spans="1:8" ht="12.75">
      <c r="A57" s="1">
        <v>30000000</v>
      </c>
      <c r="B57" s="1">
        <v>18590</v>
      </c>
      <c r="C57" s="2">
        <f t="shared" si="0"/>
        <v>20635</v>
      </c>
      <c r="D57" s="1">
        <v>22680</v>
      </c>
      <c r="F57" s="1">
        <v>21740</v>
      </c>
      <c r="G57" s="1">
        <f t="shared" si="1"/>
        <v>26150</v>
      </c>
      <c r="H57" s="1">
        <v>30560</v>
      </c>
    </row>
    <row r="58" spans="1:8" ht="12.75">
      <c r="A58" s="1">
        <v>35000000</v>
      </c>
      <c r="B58" s="1">
        <v>21000</v>
      </c>
      <c r="C58" s="2">
        <f t="shared" si="0"/>
        <v>23205</v>
      </c>
      <c r="D58" s="1">
        <v>25410</v>
      </c>
      <c r="F58" s="1">
        <v>24680</v>
      </c>
      <c r="G58" s="1">
        <f t="shared" si="1"/>
        <v>29615</v>
      </c>
      <c r="H58" s="1">
        <v>34550</v>
      </c>
    </row>
    <row r="59" spans="1:8" ht="12.75">
      <c r="A59" s="1">
        <v>40000000</v>
      </c>
      <c r="B59" s="1">
        <v>22260</v>
      </c>
      <c r="C59" s="2">
        <f t="shared" si="0"/>
        <v>24780</v>
      </c>
      <c r="D59" s="1">
        <v>27300</v>
      </c>
      <c r="F59" s="1">
        <v>26460</v>
      </c>
      <c r="G59" s="1">
        <f t="shared" si="1"/>
        <v>31920</v>
      </c>
      <c r="H59" s="1">
        <v>37380</v>
      </c>
    </row>
    <row r="60" spans="1:8" ht="12.75">
      <c r="A60" s="1">
        <v>45000000</v>
      </c>
      <c r="B60" s="1">
        <v>24570</v>
      </c>
      <c r="C60" s="2">
        <f t="shared" si="0"/>
        <v>27405</v>
      </c>
      <c r="D60" s="1">
        <v>30240</v>
      </c>
      <c r="F60" s="1">
        <v>29300</v>
      </c>
      <c r="G60" s="1">
        <f t="shared" si="1"/>
        <v>35230</v>
      </c>
      <c r="H60" s="1">
        <v>41160</v>
      </c>
    </row>
    <row r="61" spans="1:8" ht="12.75">
      <c r="A61" s="1">
        <v>50000000</v>
      </c>
      <c r="B61" s="1">
        <v>26780</v>
      </c>
      <c r="C61" s="2">
        <f t="shared" si="0"/>
        <v>29930</v>
      </c>
      <c r="D61" s="1">
        <v>33080</v>
      </c>
      <c r="F61" s="1">
        <v>32030</v>
      </c>
      <c r="G61" s="1">
        <f t="shared" si="1"/>
        <v>38590</v>
      </c>
      <c r="H61" s="1">
        <v>45150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Wilfried Reinhold</dc:creator>
  <cp:keywords/>
  <dc:description/>
  <cp:lastModifiedBy>Thore Simon</cp:lastModifiedBy>
  <cp:lastPrinted>2006-12-18T14:16:26Z</cp:lastPrinted>
  <dcterms:created xsi:type="dcterms:W3CDTF">1999-03-06T16:18:25Z</dcterms:created>
  <dcterms:modified xsi:type="dcterms:W3CDTF">2009-01-15T15:18:32Z</dcterms:modified>
  <cp:category/>
  <cp:version/>
  <cp:contentType/>
  <cp:contentStatus/>
</cp:coreProperties>
</file>